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mc:AlternateContent xmlns:mc="http://schemas.openxmlformats.org/markup-compatibility/2006">
    <mc:Choice Requires="x15">
      <x15ac:absPath xmlns:x15ac="http://schemas.microsoft.com/office/spreadsheetml/2010/11/ac" url="C:\Users\mbecmont\Downloads\"/>
    </mc:Choice>
  </mc:AlternateContent>
  <xr:revisionPtr revIDLastSave="0" documentId="8_{EB82CCA3-12F5-4CE5-9A8A-7CA970D2C2AB}" xr6:coauthVersionLast="36" xr6:coauthVersionMax="36" xr10:uidLastSave="{00000000-0000-0000-0000-000000000000}"/>
  <bookViews>
    <workbookView xWindow="0" yWindow="0" windowWidth="20490" windowHeight="6945" tabRatio="836" activeTab="2" xr2:uid="{00000000-000D-0000-FFFF-FFFF00000000}"/>
  </bookViews>
  <sheets>
    <sheet name="Notice" sheetId="18" r:id="rId1"/>
    <sheet name="0-Presentation poste-sous-op" sheetId="19" r:id="rId2"/>
    <sheet name="A- Ressources prévisionnelles" sheetId="20" r:id="rId3"/>
    <sheet name="1.1 Frais personnel" sheetId="1" r:id="rId4"/>
    <sheet name=" 1.2 Prestation &amp; achat" sheetId="13" r:id="rId5"/>
    <sheet name="1.3 Déplacement hébergement" sheetId="14" r:id="rId6"/>
    <sheet name="1.4  Contribution en nature" sheetId="21" r:id="rId7"/>
    <sheet name="1.5 Coûts participation agricu" sheetId="25" r:id="rId8"/>
    <sheet name="1.6 Amortissements" sheetId="17" r:id="rId9"/>
    <sheet name="Syn dep bénéficiare" sheetId="23" r:id="rId10"/>
    <sheet name="Syn dep instructeur" sheetId="26" r:id="rId11"/>
  </sheets>
  <definedNames>
    <definedName name="à_choisir_dans_le_menu_déroulant">#REF!</definedName>
    <definedName name="P.Z.Gestion_de_la_feuille">#REF!</definedName>
    <definedName name="P_Z_0_B_COLONNE_COMMENTAIRE_SI_INDICATION_STANDARD">#REF!</definedName>
    <definedName name="P_Z_0_B_COLONNE_COMMENTAIRE_SI_LIBELLE_STANDARD">#REF!</definedName>
    <definedName name="P_Z_0_B_COLONNE_MOTIFS_INELIGIBILITE_INDICATION_STANDARD">#REF!</definedName>
    <definedName name="P_Z_0_B_COLONNE_MOTIFS_INELIGIBILITE_LIBELLE_STANDARD">#REF!</definedName>
    <definedName name="P_Z_0_B_COLONNE_MT_ELIGIBLE_LIBELLE_STANDARD">#REF!</definedName>
    <definedName name="P_Z_0_B_COLONNE_MT_INELIGIBLE_LIBELLE_STANDARD">#REF!</definedName>
    <definedName name="P_Z_0_B_COLONNE_MT_MAX_LIBELLE_STANDARD">#REF!</definedName>
    <definedName name="P_Z_0_B_COLONNE_MT_PRES_HT_INDICATION_STANDARD">#REF!</definedName>
    <definedName name="P_Z_0_B_COLONNE_MT_PRES_HT_LIBELLE_STANDARD">#REF!</definedName>
    <definedName name="P_Z_0_B_COLONNE_MT_PRES_INDICATION_STANDARD">#REF!</definedName>
    <definedName name="P_Z_0_B_COLONNE_MT_PRES_LIBELLE_STANDARD">#REF!</definedName>
    <definedName name="P_Z_0_B_COLONNE_MT_PRES_TVA_INDICATION_STANDARD">#REF!</definedName>
    <definedName name="P_Z_0_B_COLONNE_MT_PRES_TVA_LIBELLE_STANDARD">#REF!</definedName>
    <definedName name="P_Z_0_B_COLONNE_MT_RAISONNABLE_LIBELLE_STANDARD">#REF!</definedName>
    <definedName name="P_Z_0_B_COLONNE_POSTE_INDICATION_STANDARD">#REF!</definedName>
    <definedName name="P_Z_0_B_COLONNE_POSTE_LIBELLE_STANDARD">#REF!</definedName>
    <definedName name="P_Z_0_B_COLONNE_SOUS_OPERATION_INDICATION_STANDARD">#REF!</definedName>
    <definedName name="P_Z_0_B_COLONNE_SOUS_OPERATION_LIBELLE_STANDARD">#REF!</definedName>
    <definedName name="P_Z_0_B_COLONNES_MARCHE_2_DEVIS">#REF!</definedName>
    <definedName name="P_Z_0_B_COLONNES_MARCHE_3_DEVIS">#REF!</definedName>
    <definedName name="P_Z_0_B_UTILISATION_COUT_RAISONNABLE">#REF!</definedName>
    <definedName name="P_Z_0_B_UTILISATION_LIBELLES_DESCRIPTIONS">#REF!</definedName>
    <definedName name="P_Z_0_B_UTILISATION_MT_MAX">#REF!</definedName>
    <definedName name="P_Z_0_B_UTILISATION_SOUS_OPERATIONS">#REF!</definedName>
    <definedName name="P_Z_0_B_UTILISATION_TVA">#REF!</definedName>
    <definedName name="P_Z_0_N_COLONNE_COMMENTAIRE_SI_INDICATION_DEFAUT">#REF!</definedName>
    <definedName name="P_Z_0_N_COLONNE_COMMENTAIRE_SI_INDICATION_STANDARD">#REF!</definedName>
    <definedName name="P_Z_0_N_COLONNE_COMMENTAIRE_SI_LIBELLE_DEFAUT">#REF!</definedName>
    <definedName name="P_Z_0_N_COLONNE_COMMENTAIRE_SI_LIBELLE_STANDARD">#REF!</definedName>
    <definedName name="P_Z_0_N_COLONNE_MOTIFS_INELIGIBILITE_INDICATION_DEFAUT">#REF!</definedName>
    <definedName name="P_Z_0_N_COLONNE_MOTIFS_INELIGIBILITE_INDICATION_STANDARD">#REF!</definedName>
    <definedName name="P_Z_0_N_COLONNE_MOTIFS_INELIGIBILITE_LIBELLE_DEFAUT">#REF!</definedName>
    <definedName name="P_Z_0_N_COLONNE_MOTIFS_INELIGIBILITE_LIBELLE_STANDARD">#REF!</definedName>
    <definedName name="P_Z_0_N_COLONNE_MT_ELIGIBLE_LIBELLE_DEFAUT">#REF!</definedName>
    <definedName name="P_Z_0_N_COLONNE_MT_ELIGIBLE_LIBELLE_STANDARD">#REF!</definedName>
    <definedName name="P_Z_0_N_COLONNE_MT_INELIGIBLE_LIBELLE_DEFAUT">#REF!</definedName>
    <definedName name="P_Z_0_N_COLONNE_MT_INELIGIBLE_LIBELLE_STANDARD">#REF!</definedName>
    <definedName name="P_Z_0_N_COLONNE_MT_MAX_LIBELLE_DEFAUT">#REF!</definedName>
    <definedName name="P_Z_0_N_COLONNE_MT_MAX_LIBELLE_STANDARD">#REF!</definedName>
    <definedName name="P_Z_0_N_COLONNE_MT_PRES_HT_INDICATION_DEFAUT">#REF!</definedName>
    <definedName name="P_Z_0_N_COLONNE_MT_PRES_HT_INDICATION_STANDARD">#REF!</definedName>
    <definedName name="P_Z_0_N_COLONNE_MT_PRES_HT_LIBELLE_DEFAUT">#REF!</definedName>
    <definedName name="P_Z_0_N_COLONNE_MT_PRES_HT_LIBELLE_STANDARD">#REF!</definedName>
    <definedName name="P_Z_0_N_COLONNE_MT_PRES_INDICATION_DEFAUT">#REF!</definedName>
    <definedName name="P_Z_0_N_COLONNE_MT_PRES_INDICATION_STANDARD">#REF!</definedName>
    <definedName name="P_Z_0_N_COLONNE_MT_PRES_LIBELLE_DEFAUT">#REF!</definedName>
    <definedName name="P_Z_0_N_COLONNE_MT_PRES_LIBELLE_STANDARD">#REF!</definedName>
    <definedName name="P_Z_0_N_COLONNE_MT_PRES_TVA_INDICATION_DEFAUT">#REF!</definedName>
    <definedName name="P_Z_0_N_COLONNE_MT_PRES_TVA_INDICATION_STANDARD">#REF!</definedName>
    <definedName name="P_Z_0_N_COLONNE_MT_PRES_TVA_LIBELLE_DEFAUT">#REF!</definedName>
    <definedName name="P_Z_0_N_COLONNE_MT_PRES_TVA_LIBELLE_STANDARD">#REF!</definedName>
    <definedName name="P_Z_0_N_COLONNE_MT_RAISONNABLE_DEFAUT">#REF!</definedName>
    <definedName name="P_Z_0_N_COLONNE_MT_RAISONNABLE_STANDARD">#REF!</definedName>
    <definedName name="P_Z_0_N_COLONNE_POSTE_INDICATION_DEFAUT">#REF!</definedName>
    <definedName name="P_Z_0_N_COLONNE_POSTE_INDICATION_STANDARD">#REF!</definedName>
    <definedName name="P_Z_0_N_COLONNE_POSTE_LIBELLE_DEFAUT">#REF!</definedName>
    <definedName name="P_Z_0_N_COLONNE_POSTE_LIBELLE_STANDARD">#REF!</definedName>
    <definedName name="P_Z_0_N_COLONNE_SOUS_OPERATION_INDICATION_DEFAUT">#REF!</definedName>
    <definedName name="P_Z_0_N_COLONNE_SOUS_OPERATION_INDICATION_STANDARD">#REF!</definedName>
    <definedName name="P_Z_0_N_COLONNE_SOUS_OPERATION_LIBELLE_DEFAUT">#REF!</definedName>
    <definedName name="P_Z_0_N_COLONNE_SOUS_OPERATION_LIBELLE_STANDARD">#REF!</definedName>
    <definedName name="P_Z_0_N_COLONNES_MARCHE_2_DEVIS_SEUIL">#REF!</definedName>
    <definedName name="P_Z_0_N_COLONNES_MARCHE_3_DEVIS_SEUIL">#REF!</definedName>
    <definedName name="P_Z_0_R_LIBELLES_DESCRIPTIONS">#REF!</definedName>
    <definedName name="P_Z_0_R_LIBELLES_DESCRIPTIONS_1">#REF!</definedName>
    <definedName name="P_Z_0_R_LIBELLES_DESCRIPTIONS_10">#REF!</definedName>
    <definedName name="P_Z_0_R_LIBELLES_DESCRIPTIONS_11">#REF!</definedName>
    <definedName name="P_Z_0_R_LIBELLES_DESCRIPTIONS_12">#REF!</definedName>
    <definedName name="P_Z_0_R_LIBELLES_DESCRIPTIONS_13">#REF!</definedName>
    <definedName name="P_Z_0_R_LIBELLES_DESCRIPTIONS_14">#REF!</definedName>
    <definedName name="P_Z_0_R_LIBELLES_DESCRIPTIONS_15">#REF!</definedName>
    <definedName name="P_Z_0_R_LIBELLES_DESCRIPTIONS_16">#REF!</definedName>
    <definedName name="P_Z_0_R_LIBELLES_DESCRIPTIONS_17">#REF!</definedName>
    <definedName name="P_Z_0_R_LIBELLES_DESCRIPTIONS_18">#REF!</definedName>
    <definedName name="P_Z_0_R_LIBELLES_DESCRIPTIONS_19">#REF!</definedName>
    <definedName name="P_Z_0_R_LIBELLES_DESCRIPTIONS_2">#REF!</definedName>
    <definedName name="P_Z_0_R_LIBELLES_DESCRIPTIONS_20">#REF!</definedName>
    <definedName name="P_Z_0_R_LIBELLES_DESCRIPTIONS_3">#REF!</definedName>
    <definedName name="P_Z_0_R_LIBELLES_DESCRIPTIONS_4">#REF!</definedName>
    <definedName name="P_Z_0_R_LIBELLES_DESCRIPTIONS_5">#REF!</definedName>
    <definedName name="P_Z_0_R_LIBELLES_DESCRIPTIONS_6">#REF!</definedName>
    <definedName name="P_Z_0_R_LIBELLES_DESCRIPTIONS_7">#REF!</definedName>
    <definedName name="P_Z_0_R_LIBELLES_DESCRIPTIONS_8">#REF!</definedName>
    <definedName name="P_Z_0_R_LIBELLES_DESCRIPTIONS_9">#REF!</definedName>
    <definedName name="P_Z_0_R_LIBELLES_MARCHES_RAISONNABLES">#REF!</definedName>
    <definedName name="P_Z_0_R_LIBELLES_MARCHES_RAISONNABLES_1">#REF!</definedName>
    <definedName name="P_Z_0_R_LIBELLES_MARCHES_RAISONNABLES_2">#REF!</definedName>
    <definedName name="P_Z_0_R_LIBELLES_MARCHES_RAISONNABLES_3">#REF!</definedName>
    <definedName name="P_Z_0_R_LIBELLES_MARCHES_RAISONNABLES_4">#REF!</definedName>
    <definedName name="P_Z_0_R_LIBELLES_MARCHES_RAISONNABLES_5">#REF!</definedName>
    <definedName name="P_Z_0_R_LIBELLES_MARCHES_RAISONNABLES_OK">#REF!</definedName>
    <definedName name="P_Z_0_R_LIBELLES_MOTIFS_INELIGIBILITE">#REF!</definedName>
    <definedName name="P_Z_0_R_LIBELLES_POSTES">#REF!</definedName>
    <definedName name="P_Z_0_R_LIBELLES_POSTES_1">#REF!</definedName>
    <definedName name="P_Z_0_R_LIBELLES_POSTES_10">#REF!</definedName>
    <definedName name="P_Z_0_R_LIBELLES_POSTES_11">#REF!</definedName>
    <definedName name="P_Z_0_R_LIBELLES_POSTES_12">#REF!</definedName>
    <definedName name="P_Z_0_R_LIBELLES_POSTES_13">#REF!</definedName>
    <definedName name="P_Z_0_R_LIBELLES_POSTES_14">#REF!</definedName>
    <definedName name="P_Z_0_R_LIBELLES_POSTES_15">#REF!</definedName>
    <definedName name="P_Z_0_R_LIBELLES_POSTES_16">#REF!</definedName>
    <definedName name="P_Z_0_R_LIBELLES_POSTES_17">#REF!</definedName>
    <definedName name="P_Z_0_R_LIBELLES_POSTES_18">#REF!</definedName>
    <definedName name="P_Z_0_R_LIBELLES_POSTES_19">#REF!</definedName>
    <definedName name="P_Z_0_R_LIBELLES_POSTES_2">#REF!</definedName>
    <definedName name="P_Z_0_R_LIBELLES_POSTES_20">#REF!</definedName>
    <definedName name="P_Z_0_R_LIBELLES_POSTES_3">#REF!</definedName>
    <definedName name="P_Z_0_R_LIBELLES_POSTES_4">#REF!</definedName>
    <definedName name="P_Z_0_R_LIBELLES_POSTES_5">#REF!</definedName>
    <definedName name="P_Z_0_R_LIBELLES_POSTES_6">#REF!</definedName>
    <definedName name="P_Z_0_R_LIBELLES_POSTES_7">#REF!</definedName>
    <definedName name="P_Z_0_R_LIBELLES_POSTES_8">#REF!</definedName>
    <definedName name="P_Z_0_R_LIBELLES_POSTES_9">#REF!</definedName>
    <definedName name="P_Z_0_R_LIBELLES_SOUS_OPERATIONS">#REF!</definedName>
    <definedName name="P_Z_0_R_LIBELLES_SOUS_OPERATIONS_">#REF!</definedName>
    <definedName name="P_Z_0_R_LIBELLES_SOUS_OPERATIONS_1">#REF!</definedName>
    <definedName name="P_Z_0_R_LIBELLES_SOUS_OPERATIONS_10">#REF!</definedName>
    <definedName name="P_Z_0_R_LIBELLES_SOUS_OPERATIONS_11">#REF!</definedName>
    <definedName name="P_Z_0_R_LIBELLES_SOUS_OPERATIONS_12">#REF!</definedName>
    <definedName name="P_Z_0_R_LIBELLES_SOUS_OPERATIONS_13">#REF!</definedName>
    <definedName name="P_Z_0_R_LIBELLES_SOUS_OPERATIONS_14">#REF!</definedName>
    <definedName name="P_Z_0_R_LIBELLES_SOUS_OPERATIONS_15">#REF!</definedName>
    <definedName name="P_Z_0_R_LIBELLES_SOUS_OPERATIONS_16">#REF!</definedName>
    <definedName name="P_Z_0_R_LIBELLES_SOUS_OPERATIONS_17">#REF!</definedName>
    <definedName name="P_Z_0_R_LIBELLES_SOUS_OPERATIONS_18">#REF!</definedName>
    <definedName name="P_Z_0_R_LIBELLES_SOUS_OPERATIONS_19">#REF!</definedName>
    <definedName name="P_Z_0_R_LIBELLES_SOUS_OPERATIONS_2">#REF!</definedName>
    <definedName name="P_Z_0_R_LIBELLES_SOUS_OPERATIONS_20">#REF!</definedName>
    <definedName name="P_Z_0_R_LIBELLES_SOUS_OPERATIONS_3">#REF!</definedName>
    <definedName name="P_Z_0_R_LIBELLES_SOUS_OPERATIONS_4">#REF!</definedName>
    <definedName name="P_Z_0_R_LIBELLES_SOUS_OPERATIONS_5">#REF!</definedName>
    <definedName name="P_Z_0_R_LIBELLES_SOUS_OPERATIONS_6">#REF!</definedName>
    <definedName name="P_Z_0_R_LIBELLES_SOUS_OPERATIONS_7">#REF!</definedName>
    <definedName name="P_Z_0_R_LIBELLES_SOUS_OPERATIONS_8">#REF!</definedName>
    <definedName name="P_Z_0_R_LIBELLES_SOUS_OPERATIONS_9">#REF!</definedName>
    <definedName name="P_Z_0_R_LIBELLES_UNITES">#REF!</definedName>
    <definedName name="P_Z_0_R_LIBELLES_UNITES_1">#REF!</definedName>
    <definedName name="P_Z_0_R_LIBELLES_UNITES_10">#REF!</definedName>
    <definedName name="P_Z_0_R_LIBELLES_UNITES_11">#REF!</definedName>
    <definedName name="P_Z_0_R_LIBELLES_UNITES_12">#REF!</definedName>
    <definedName name="P_Z_0_R_LIBELLES_UNITES_13">#REF!</definedName>
    <definedName name="P_Z_0_R_LIBELLES_UNITES_14">#REF!</definedName>
    <definedName name="P_Z_0_R_LIBELLES_UNITES_15">#REF!</definedName>
    <definedName name="P_Z_0_R_LIBELLES_UNITES_16">#REF!</definedName>
    <definedName name="P_Z_0_R_LIBELLES_UNITES_17">#REF!</definedName>
    <definedName name="P_Z_0_R_LIBELLES_UNITES_18">#REF!</definedName>
    <definedName name="P_Z_0_R_LIBELLES_UNITES_19">#REF!</definedName>
    <definedName name="P_Z_0_R_LIBELLES_UNITES_2">#REF!</definedName>
    <definedName name="P_Z_0_R_LIBELLES_UNITES_20">#REF!</definedName>
    <definedName name="P_Z_0_R_LIBELLES_UNITES_3">#REF!</definedName>
    <definedName name="P_Z_0_R_LIBELLES_UNITES_4">#REF!</definedName>
    <definedName name="P_Z_0_R_LIBELLES_UNITES_5">#REF!</definedName>
    <definedName name="P_Z_0_R_LIBELLES_UNITES_6">#REF!</definedName>
    <definedName name="P_Z_0_R_LIBELLES_UNITES_7">#REF!</definedName>
    <definedName name="P_Z_0_R_LIBELLES_UNITES_8">#REF!</definedName>
    <definedName name="P_Z_0_R_LIBELLES_UNITES_9">#REF!</definedName>
    <definedName name="P_Z_1_B_COLONNE_COMMENTAIRE">#REF!</definedName>
    <definedName name="P_Z_1_B_COLONNE_COMMENTAIRE_ACTIVE">#REF!</definedName>
    <definedName name="P_Z_1_B_COLONNE_COMMENTAIRE_INDICATION">#REF!</definedName>
    <definedName name="P_Z_1_B_COLONNE_COMMENTAIRE_OBLIGATOIRE">#REF!</definedName>
    <definedName name="P_Z_1_B_COLONNE_COMMENTAIRE_SI_LIBELLE_STANDARD">#REF!</definedName>
    <definedName name="P_Z_1_B_COLONNE_CT_RAISONNABLE_FOURNISSEUR_2">#REF!</definedName>
    <definedName name="P_Z_1_B_COLONNE_CT_RAISONNABLE_FOURNISSEUR_2_INDICATION">#REF!</definedName>
    <definedName name="P_Z_1_B_COLONNE_CT_RAISONNABLE_FOURNISSEUR_3">#REF!</definedName>
    <definedName name="P_Z_1_B_COLONNE_CT_RAISONNABLE_FOURNISSEUR_3_INDICATION">#REF!</definedName>
    <definedName name="P_Z_1_B_COLONNE_CT_RAISONNABLE_JUSTIFICATIF_2">#REF!</definedName>
    <definedName name="P_Z_1_B_COLONNE_CT_RAISONNABLE_JUSTIFICATIF_2_INDICATION">#REF!</definedName>
    <definedName name="P_Z_1_B_COLONNE_CT_RAISONNABLE_JUSTIFICATIF_3">#REF!</definedName>
    <definedName name="P_Z_1_B_COLONNE_CT_RAISONNABLE_JUSTIFICATIF_3_INDICATION">#REF!</definedName>
    <definedName name="P_Z_1_B_COLONNE_CT_RAISONNABLE_MARCHE">#REF!</definedName>
    <definedName name="P_Z_1_B_COLONNE_CT_RAISONNABLE_MARCHE_INDICATION">#REF!</definedName>
    <definedName name="P_Z_1_B_COLONNE_CT_RAISONNABLE_MT_HT_2">#REF!</definedName>
    <definedName name="P_Z_1_B_COLONNE_CT_RAISONNABLE_MT_HT_2_INDICATION">#REF!</definedName>
    <definedName name="P_Z_1_B_COLONNE_CT_RAISONNABLE_MT_HT_3">#REF!</definedName>
    <definedName name="P_Z_1_B_COLONNE_CT_RAISONNABLE_MT_HT_3_INDICATION">#REF!</definedName>
    <definedName name="P_Z_1_B_COLONNE_CT_RAISONNABLE_MT_TVA_2">#REF!</definedName>
    <definedName name="P_Z_1_B_COLONNE_CT_RAISONNABLE_MT_TVA_2_INDICATION">#REF!</definedName>
    <definedName name="P_Z_1_B_COLONNE_CT_RAISONNABLE_MT_TVA_3">#REF!</definedName>
    <definedName name="P_Z_1_B_COLONNE_CT_RAISONNABLE_MT_TVA_3_INDICATION">#REF!</definedName>
    <definedName name="P_Z_1_B_COLONNE_DESCRIPTION">#REF!</definedName>
    <definedName name="P_Z_1_B_COLONNE_DESCRIPTION_INDICATION">#REF!</definedName>
    <definedName name="P_Z_1_B_COLONNE_FOURNISSEUR">#REF!</definedName>
    <definedName name="P_Z_1_B_COLONNE_FOURNISSEUR_INDICATION">#REF!</definedName>
    <definedName name="P_Z_1_B_COLONNE_JUSTIFICATIF">#REF!</definedName>
    <definedName name="P_Z_1_B_COLONNE_JUSTIFICATIF_INDICATION">#REF!</definedName>
    <definedName name="P_Z_1_B_COLONNE_MOTIFS_INELIGIBILITE_LIBELLE_STANDARD">#REF!</definedName>
    <definedName name="P_Z_1_B_COLONNE_MT_ELIGIBLE_LIBELLE_STANDARD">#REF!</definedName>
    <definedName name="P_Z_1_B_COLONNE_MT_INELIGIBLE_LIBELLE_STANDARD">#REF!</definedName>
    <definedName name="P_Z_1_B_COLONNE_MT_MAX_ACTIVE">#REF!</definedName>
    <definedName name="P_Z_1_B_COLONNE_MT_MAX_LIBELLE_STANDARD">#REF!</definedName>
    <definedName name="P_Z_1_B_COLONNE_MT_PRESENTE_HT">#REF!</definedName>
    <definedName name="P_Z_1_B_COLONNE_MT_PRESENTE_HT_INDICATION">#REF!</definedName>
    <definedName name="P_Z_1_B_COLONNE_MT_PRESENTE_TVA">#REF!</definedName>
    <definedName name="P_Z_1_B_COLONNE_MT_PRESENTE_TVA_INDICATION">#REF!</definedName>
    <definedName name="P_Z_1_B_COLONNE_MT_RAISONNABLE_LIBELLE_STANDARD">#REF!</definedName>
    <definedName name="P_Z_1_B_COLONNE_POSTE">#REF!</definedName>
    <definedName name="P_Z_1_B_COLONNE_POSTE_INDICATION">#REF!</definedName>
    <definedName name="P_Z_1_B_COLONNE_QUANTITE">#REF!</definedName>
    <definedName name="P_Z_1_B_COLONNE_QUANTITE_ACTIVE">#REF!</definedName>
    <definedName name="P_Z_1_B_COLONNE_QUANTITE_INDICATION">#REF!</definedName>
    <definedName name="P_Z_1_B_COLONNE_QUANTITE_OBLIGATOIRE">#REF!</definedName>
    <definedName name="P_Z_1_B_COLONNE_SOUS_OPERATION">#REF!</definedName>
    <definedName name="P_Z_1_B_COLONNE_SOUS_OPERATION_INDICATION">#REF!</definedName>
    <definedName name="P_Z_1_B_COLONNE_UNITE">#REF!</definedName>
    <definedName name="P_Z_1_B_COLONNE_UNITE_ACTIVE">#REF!</definedName>
    <definedName name="P_Z_1_B_COLONNE_UNITE_INDICATION">#REF!</definedName>
    <definedName name="P_Z_1_B_COLONNE_UNITE_OBLIGATOIRE">#REF!</definedName>
    <definedName name="P_Z_1_B_EXEMPLE_UTILISATION">#REF!</definedName>
    <definedName name="P_Z_1_B_INTITULE_DEPENSES_DEVIS_STANDARD">#REF!</definedName>
    <definedName name="P_Z_1_B_UFD">#REF!</definedName>
    <definedName name="P_Z_1_B_ULD">#REF!</definedName>
    <definedName name="P_Z_1_B_UTILISATION_FILTRE_DESCRIPTIONS">#REF!</definedName>
    <definedName name="P_Z_1_B_UTILISATION_FILTRE_POSTES">#REF!</definedName>
    <definedName name="P_Z_1_B_UTILISATION_FILTRE_SOUS_OPERATIONS">#REF!</definedName>
    <definedName name="P_Z_1_B_UTILISATION_FILTRE_UNITES">#REF!</definedName>
    <definedName name="P_Z_1_B_UTILISATION_LIBELLES_DESCRIPTIONS">#REF!</definedName>
    <definedName name="P_Z_1_N_COLONNE_COMMENTAIRE_INDICATION">#REF!</definedName>
    <definedName name="P_Z_1_N_COLONNE_COMMENTAIRE_INDICATION_STANDARD">#REF!</definedName>
    <definedName name="P_Z_1_N_COLONNE_COMMENTAIRE_SI_LIBELLE_DEFAUT">#REF!</definedName>
    <definedName name="P_Z_1_N_COLONNE_COMMENTAIRE_SI_LIBELLE_STANDARD">#REF!</definedName>
    <definedName name="P_Z_1_N_COLONNE_COMMENTAIRE_SPECIFIQUE">#REF!</definedName>
    <definedName name="P_Z_1_N_COLONNE_COMMENTAIRE_STANDARD">#REF!</definedName>
    <definedName name="P_Z_1_N_COLONNE_CT_RAISONNABLE_FOURNISSEUR_2_INDICATION">#REF!</definedName>
    <definedName name="P_Z_1_N_COLONNE_CT_RAISONNABLE_FOURNISSEUR_2_INDICATION_STANDARD">#REF!</definedName>
    <definedName name="P_Z_1_N_COLONNE_CT_RAISONNABLE_FOURNISSEUR_2_SPECIFIQUE">#REF!</definedName>
    <definedName name="P_Z_1_N_COLONNE_CT_RAISONNABLE_FOURNISSEUR_2_STANDARD">#REF!</definedName>
    <definedName name="P_Z_1_N_COLONNE_CT_RAISONNABLE_FOURNISSEUR_3_INDICATION">#REF!</definedName>
    <definedName name="P_Z_1_N_COLONNE_CT_RAISONNABLE_FOURNISSEUR_3_INDICATION_STANDARD">#REF!</definedName>
    <definedName name="P_Z_1_N_COLONNE_CT_RAISONNABLE_FOURNISSEUR_3_SPECIFIQUE">#REF!</definedName>
    <definedName name="P_Z_1_N_COLONNE_CT_RAISONNABLE_FOURNISSEUR_3_STANDARD">#REF!</definedName>
    <definedName name="P_Z_1_N_COLONNE_CT_RAISONNABLE_JUSTIFICATIF_2_INDICATION">#REF!</definedName>
    <definedName name="P_Z_1_N_COLONNE_CT_RAISONNABLE_JUSTIFICATIF_2_INDICATION_STANDARD">#REF!</definedName>
    <definedName name="P_Z_1_N_COLONNE_CT_RAISONNABLE_JUSTIFICATIF_2_SPECIFIQUE">#REF!</definedName>
    <definedName name="P_Z_1_N_COLONNE_CT_RAISONNABLE_JUSTIFICATIF_2_STANDARD">#REF!</definedName>
    <definedName name="P_Z_1_N_COLONNE_CT_RAISONNABLE_JUSTIFICATIF_3_INDICATION">#REF!</definedName>
    <definedName name="P_Z_1_N_COLONNE_CT_RAISONNABLE_JUSTIFICATIF_3_INDICATION_STANDARD">#REF!</definedName>
    <definedName name="P_Z_1_N_COLONNE_CT_RAISONNABLE_JUSTIFICATIF_3_SPECIFIQUE">#REF!</definedName>
    <definedName name="P_Z_1_N_COLONNE_CT_RAISONNABLE_JUSTIFICATIF_3_STANDARD">#REF!</definedName>
    <definedName name="P_Z_1_N_COLONNE_CT_RAISONNABLE_MARCHE_INDICATION">#REF!</definedName>
    <definedName name="P_Z_1_N_COLONNE_CT_RAISONNABLE_MARCHE_INDICATION_STANDARD">#REF!</definedName>
    <definedName name="P_Z_1_N_COLONNE_CT_RAISONNABLE_MARCHE_SPECIFIQUE">#REF!</definedName>
    <definedName name="P_Z_1_N_COLONNE_CT_RAISONNABLE_MARCHE_STANDARD">#REF!</definedName>
    <definedName name="P_Z_1_N_COLONNE_CT_RAISONNABLE_MT_HT_2_INDICATION">#REF!</definedName>
    <definedName name="P_Z_1_N_COLONNE_CT_RAISONNABLE_MT_HT_2_INDICATION_STANDARD">#REF!</definedName>
    <definedName name="P_Z_1_N_COLONNE_CT_RAISONNABLE_MT_HT_2_SPECIFIQUE">#REF!</definedName>
    <definedName name="P_Z_1_N_COLONNE_CT_RAISONNABLE_MT_HT_2_STANDARD">#REF!</definedName>
    <definedName name="P_Z_1_N_COLONNE_CT_RAISONNABLE_MT_HT_3_INDICATION">#REF!</definedName>
    <definedName name="P_Z_1_N_COLONNE_CT_RAISONNABLE_MT_HT_3_INDICATION_STANDARD">#REF!</definedName>
    <definedName name="P_Z_1_N_COLONNE_CT_RAISONNABLE_MT_HT_3_SPECIFIQUE">#REF!</definedName>
    <definedName name="P_Z_1_N_COLONNE_CT_RAISONNABLE_MT_HT_3_STANDARD">#REF!</definedName>
    <definedName name="P_Z_1_N_COLONNE_CT_RAISONNABLE_MT_TVA_2_INDICATION">#REF!</definedName>
    <definedName name="P_Z_1_N_COLONNE_CT_RAISONNABLE_MT_TVA_2_INDICATION_STANDARD">#REF!</definedName>
    <definedName name="P_Z_1_N_COLONNE_CT_RAISONNABLE_MT_TVA_2_SPECIFIQUE">#REF!</definedName>
    <definedName name="P_Z_1_N_COLONNE_CT_RAISONNABLE_MT_TVA_2_STANDARD">#REF!</definedName>
    <definedName name="P_Z_1_N_COLONNE_CT_RAISONNABLE_MT_TVA_3_INDICATION">#REF!</definedName>
    <definedName name="P_Z_1_N_COLONNE_CT_RAISONNABLE_MT_TVA_3_INDICATION_STANDARD">#REF!</definedName>
    <definedName name="P_Z_1_N_COLONNE_CT_RAISONNABLE_MT_TVA_3_SPECIFIQUE">#REF!</definedName>
    <definedName name="P_Z_1_N_COLONNE_CT_RAISONNABLE_MT_TVA_3_STANDARD">#REF!</definedName>
    <definedName name="P_Z_1_N_COLONNE_DESCRIPTION_INDICATION">#REF!</definedName>
    <definedName name="P_Z_1_N_COLONNE_DESCRIPTION_INDICATION_STANDARD">#REF!</definedName>
    <definedName name="P_Z_1_N_COLONNE_DESCRIPTION_SPECIFIQUE">#REF!</definedName>
    <definedName name="P_Z_1_N_COLONNE_DESCRIPTION_STANDARD">#REF!</definedName>
    <definedName name="P_Z_1_N_COLONNE_FOURNISSEUR_INDICATION">#REF!</definedName>
    <definedName name="P_Z_1_N_COLONNE_FOURNISSEUR_INDICATION_STANDARD">#REF!</definedName>
    <definedName name="P_Z_1_N_COLONNE_FOURNISSEUR_SPECIFIQUE">#REF!</definedName>
    <definedName name="P_Z_1_N_COLONNE_FOURNISSEUR_STANDARD">#REF!</definedName>
    <definedName name="P_Z_1_N_COLONNE_JUSTIFICATIF_INDICATION">#REF!</definedName>
    <definedName name="P_Z_1_N_COLONNE_JUSTIFICATIF_INDICATION_STANDARD">#REF!</definedName>
    <definedName name="P_Z_1_N_COLONNE_JUSTIFICATIF_SPECIFIQUE">#REF!</definedName>
    <definedName name="P_Z_1_N_COLONNE_JUSTIFICATIF_STANDARD">#REF!</definedName>
    <definedName name="P_Z_1_N_COLONNE_MOTIFS_INELIGIBILITE_LIBELLE_DEFAUT">#REF!</definedName>
    <definedName name="P_Z_1_N_COLONNE_MOTIFS_INELIGIBILITE_LIBELLE_STANDARD">#REF!</definedName>
    <definedName name="P_Z_1_N_COLONNE_MT_ELIGIBLE_LIBELLE_DEFAUT">#REF!</definedName>
    <definedName name="P_Z_1_N_COLONNE_MT_ELIGIBLE_LIBELLE_STANDARD">#REF!</definedName>
    <definedName name="P_Z_1_N_COLONNE_MT_INELIGIBLE_LIBELLE_DEFAUT">#REF!</definedName>
    <definedName name="P_Z_1_N_COLONNE_MT_INELIGIBLE_LIBELLE_STANDARD">#REF!</definedName>
    <definedName name="P_Z_1_N_COLONNE_MT_MAX_LIBELLE_DEFAUT">#REF!</definedName>
    <definedName name="P_Z_1_N_COLONNE_MT_MAX_LIBELLE_STANDARD">#REF!</definedName>
    <definedName name="P_Z_1_N_COLONNE_MT_PRESENTE_HT_INDICATION">#REF!</definedName>
    <definedName name="P_Z_1_N_COLONNE_MT_PRESENTE_HT_INDICATION_STANDARD">#REF!</definedName>
    <definedName name="P_Z_1_N_COLONNE_MT_PRESENTE_HT_SPECIFIQUE">#REF!</definedName>
    <definedName name="P_Z_1_N_COLONNE_MT_PRESENTE_HT_STANDARD">#REF!</definedName>
    <definedName name="P_Z_1_N_COLONNE_MT_PRESENTE_TVA_INDICATION">#REF!</definedName>
    <definedName name="P_Z_1_N_COLONNE_MT_PRESENTE_TVA_INDICATION_STANDARD">#REF!</definedName>
    <definedName name="P_Z_1_N_COLONNE_MT_PRESENTE_TVA_SPECIFIQUE">#REF!</definedName>
    <definedName name="P_Z_1_N_COLONNE_MT_PRESENTE_TVA_STANDARD">#REF!</definedName>
    <definedName name="P_Z_1_N_COLONNE_MT_RAISONNABLE_DEFAUT">#REF!</definedName>
    <definedName name="P_Z_1_N_COLONNE_MT_RAISONNABLE_STANDARD">#REF!</definedName>
    <definedName name="P_Z_1_N_COLONNE_POSTE_INDICATION">#REF!</definedName>
    <definedName name="P_Z_1_N_COLONNE_POSTE_INDICATION_STANDARD">#REF!</definedName>
    <definedName name="P_Z_1_N_COLONNE_POSTE_SPECIFIQUE">#REF!</definedName>
    <definedName name="P_Z_1_N_COLONNE_POSTE_STANDARD">#REF!</definedName>
    <definedName name="P_Z_1_N_COLONNE_QUANTITE_INDICATION">#REF!</definedName>
    <definedName name="P_Z_1_N_COLONNE_QUANTITE_INDICATION_STANDARD">#REF!</definedName>
    <definedName name="P_Z_1_N_COLONNE_QUANTITE_SPECIFIQUE">#REF!</definedName>
    <definedName name="P_Z_1_N_COLONNE_QUANTITE_STANDARD">#REF!</definedName>
    <definedName name="P_Z_1_N_COLONNE_SOUS_OPERATION_INDICATION">#REF!</definedName>
    <definedName name="P_Z_1_N_COLONNE_SOUS_OPERATION_INDICATION_STANDARD">#REF!</definedName>
    <definedName name="P_Z_1_N_COLONNE_SOUS_OPERATION_SPECIFIQUE">#REF!</definedName>
    <definedName name="P_Z_1_N_COLONNE_SOUS_OPERATION_STANDARD">#REF!</definedName>
    <definedName name="P_Z_1_N_COLONNE_UNITE_INDICATION">#REF!</definedName>
    <definedName name="P_Z_1_N_COLONNE_UNITE_INDICATION_STANDARD">#REF!</definedName>
    <definedName name="P_Z_1_N_COLONNE_UNITE_SPECIFIQUE">#REF!</definedName>
    <definedName name="P_Z_1_N_COLONNE_UNITE_STANDARD">#REF!</definedName>
    <definedName name="P_Z_1_N_CONSIGNE_DEPENSES_DEVIS">#REF!</definedName>
    <definedName name="P_Z_1_N_EXEMPLE_COMMENTAIRE">#REF!</definedName>
    <definedName name="P_Z_1_N_EXEMPLE_CT_RAISONNABLE_FOURNISSEUR_2">#REF!</definedName>
    <definedName name="P_Z_1_N_EXEMPLE_CT_RAISONNABLE_FOURNISSEUR_3">#REF!</definedName>
    <definedName name="P_Z_1_N_EXEMPLE_CT_RAISONNABLE_JUSTIFICATIF_2">#REF!</definedName>
    <definedName name="P_Z_1_N_EXEMPLE_CT_RAISONNABLE_JUSTIFICATIF_3">#REF!</definedName>
    <definedName name="P_Z_1_N_EXEMPLE_CT_RAISONNABLE_MARCHE">#REF!</definedName>
    <definedName name="P_Z_1_N_EXEMPLE_CT_RAISONNABLE_MT_HT_2">#REF!</definedName>
    <definedName name="P_Z_1_N_EXEMPLE_CT_RAISONNABLE_MT_HT_3">#REF!</definedName>
    <definedName name="P_Z_1_N_EXEMPLE_CT_RAISONNABLE_MT_TVA_2">#REF!</definedName>
    <definedName name="P_Z_1_N_EXEMPLE_CT_RAISONNABLE_MT_TVA_3">#REF!</definedName>
    <definedName name="P_Z_1_N_EXEMPLE_DESCRIPTION">#REF!</definedName>
    <definedName name="P_Z_1_N_EXEMPLE_FOURNISSEUR">#REF!</definedName>
    <definedName name="P_Z_1_N_EXEMPLE_JUSTIFICATIF">#REF!</definedName>
    <definedName name="P_Z_1_N_EXEMPLE_MT_PRESENTE_HT">#REF!</definedName>
    <definedName name="P_Z_1_N_EXEMPLE_MT_PRESENTE_TVA">#REF!</definedName>
    <definedName name="P_Z_1_N_EXEMPLE_POSTE">#REF!</definedName>
    <definedName name="P_Z_1_N_EXEMPLE_QUANTITE">#REF!</definedName>
    <definedName name="P_Z_1_N_EXEMPLE_SOUS_OPERATION">#REF!</definedName>
    <definedName name="P_Z_1_N_EXEMPLE_UNITE">#REF!</definedName>
    <definedName name="P_Z_1_N_INTITULE_DEPENSES_DEVIS_DEFAUT">#REF!</definedName>
    <definedName name="P_Z_1_N_INTITULE_DEPENSES_DEVIS_STANDARD">#REF!</definedName>
    <definedName name="P_Z_1_R_LIBELLES_DESCRIPTIONS">#REF!</definedName>
    <definedName name="P_Z_1_R_LIBELLES_DESCRIPTIONS_1">#REF!</definedName>
    <definedName name="P_Z_1_R_LIBELLES_DESCRIPTIONS_10">#REF!</definedName>
    <definedName name="P_Z_1_R_LIBELLES_DESCRIPTIONS_11">#REF!</definedName>
    <definedName name="P_Z_1_R_LIBELLES_DESCRIPTIONS_12">#REF!</definedName>
    <definedName name="P_Z_1_R_LIBELLES_DESCRIPTIONS_13">#REF!</definedName>
    <definedName name="P_Z_1_R_LIBELLES_DESCRIPTIONS_14">#REF!</definedName>
    <definedName name="P_Z_1_R_LIBELLES_DESCRIPTIONS_15">#REF!</definedName>
    <definedName name="P_Z_1_R_LIBELLES_DESCRIPTIONS_16">#REF!</definedName>
    <definedName name="P_Z_1_R_LIBELLES_DESCRIPTIONS_17">#REF!</definedName>
    <definedName name="P_Z_1_R_LIBELLES_DESCRIPTIONS_18">#REF!</definedName>
    <definedName name="P_Z_1_R_LIBELLES_DESCRIPTIONS_19">#REF!</definedName>
    <definedName name="P_Z_1_R_LIBELLES_DESCRIPTIONS_2">#REF!</definedName>
    <definedName name="P_Z_1_R_LIBELLES_DESCRIPTIONS_20">#REF!</definedName>
    <definedName name="P_Z_1_R_LIBELLES_DESCRIPTIONS_3">#REF!</definedName>
    <definedName name="P_Z_1_R_LIBELLES_DESCRIPTIONS_4">#REF!</definedName>
    <definedName name="P_Z_1_R_LIBELLES_DESCRIPTIONS_5">#REF!</definedName>
    <definedName name="P_Z_1_R_LIBELLES_DESCRIPTIONS_6">#REF!</definedName>
    <definedName name="P_Z_1_R_LIBELLES_DESCRIPTIONS_7">#REF!</definedName>
    <definedName name="P_Z_1_R_LIBELLES_DESCRIPTIONS_8">#REF!</definedName>
    <definedName name="P_Z_1_R_LIBELLES_DESCRIPTIONS_9">#REF!</definedName>
    <definedName name="P_Z_1_R_LIBELLES_POSTES">#REF!</definedName>
    <definedName name="P_Z_1_R_LIBELLES_POSTES_1">#REF!</definedName>
    <definedName name="P_Z_1_R_LIBELLES_POSTES_10">#REF!</definedName>
    <definedName name="P_Z_1_R_LIBELLES_POSTES_11">#REF!</definedName>
    <definedName name="P_Z_1_R_LIBELLES_POSTES_12">#REF!</definedName>
    <definedName name="P_Z_1_R_LIBELLES_POSTES_13">#REF!</definedName>
    <definedName name="P_Z_1_R_LIBELLES_POSTES_14">#REF!</definedName>
    <definedName name="P_Z_1_R_LIBELLES_POSTES_15">#REF!</definedName>
    <definedName name="P_Z_1_R_LIBELLES_POSTES_16">#REF!</definedName>
    <definedName name="P_Z_1_R_LIBELLES_POSTES_17">#REF!</definedName>
    <definedName name="P_Z_1_R_LIBELLES_POSTES_18">#REF!</definedName>
    <definedName name="P_Z_1_R_LIBELLES_POSTES_19">#REF!</definedName>
    <definedName name="P_Z_1_R_LIBELLES_POSTES_2">#REF!</definedName>
    <definedName name="P_Z_1_R_LIBELLES_POSTES_20">#REF!</definedName>
    <definedName name="P_Z_1_R_LIBELLES_POSTES_3">#REF!</definedName>
    <definedName name="P_Z_1_R_LIBELLES_POSTES_4">#REF!</definedName>
    <definedName name="P_Z_1_R_LIBELLES_POSTES_5">#REF!</definedName>
    <definedName name="P_Z_1_R_LIBELLES_POSTES_6">#REF!</definedName>
    <definedName name="P_Z_1_R_LIBELLES_POSTES_7">#REF!</definedName>
    <definedName name="P_Z_1_R_LIBELLES_POSTES_8">#REF!</definedName>
    <definedName name="P_Z_1_R_LIBELLES_POSTES_9">#REF!</definedName>
    <definedName name="P_Z_1_R_LIBELLES_SOUS_OPERATIONS">#REF!</definedName>
    <definedName name="P_Z_1_R_LIBELLES_SOUS_OPERATIONS_1">#REF!</definedName>
    <definedName name="P_Z_1_R_LIBELLES_SOUS_OPERATIONS_10">#REF!</definedName>
    <definedName name="P_Z_1_R_LIBELLES_SOUS_OPERATIONS_11">#REF!</definedName>
    <definedName name="P_Z_1_R_LIBELLES_SOUS_OPERATIONS_12">#REF!</definedName>
    <definedName name="P_Z_1_R_LIBELLES_SOUS_OPERATIONS_13">#REF!</definedName>
    <definedName name="P_Z_1_R_LIBELLES_SOUS_OPERATIONS_14">#REF!</definedName>
    <definedName name="P_Z_1_R_LIBELLES_SOUS_OPERATIONS_15">#REF!</definedName>
    <definedName name="P_Z_1_R_LIBELLES_SOUS_OPERATIONS_16">#REF!</definedName>
    <definedName name="P_Z_1_R_LIBELLES_SOUS_OPERATIONS_17">#REF!</definedName>
    <definedName name="P_Z_1_R_LIBELLES_SOUS_OPERATIONS_18">#REF!</definedName>
    <definedName name="P_Z_1_R_LIBELLES_SOUS_OPERATIONS_19">#REF!</definedName>
    <definedName name="P_Z_1_R_LIBELLES_SOUS_OPERATIONS_2">#REF!</definedName>
    <definedName name="P_Z_1_R_LIBELLES_SOUS_OPERATIONS_20">#REF!</definedName>
    <definedName name="P_Z_1_R_LIBELLES_SOUS_OPERATIONS_3">#REF!</definedName>
    <definedName name="P_Z_1_R_LIBELLES_SOUS_OPERATIONS_4">#REF!</definedName>
    <definedName name="P_Z_1_R_LIBELLES_SOUS_OPERATIONS_5">#REF!</definedName>
    <definedName name="P_Z_1_R_LIBELLES_SOUS_OPERATIONS_6">#REF!</definedName>
    <definedName name="P_Z_1_R_LIBELLES_SOUS_OPERATIONS_7">#REF!</definedName>
    <definedName name="P_Z_1_R_LIBELLES_SOUS_OPERATIONS_8">#REF!</definedName>
    <definedName name="P_Z_1_R_LIBELLES_SOUS_OPERATIONS_9">#REF!</definedName>
    <definedName name="P_Z_1_R_LIBELLES_UNITES">#REF!</definedName>
    <definedName name="P_Z_1_R_LIBELLES_UNITES_1">#REF!</definedName>
    <definedName name="P_Z_1_R_LIBELLES_UNITES_10">#REF!</definedName>
    <definedName name="P_Z_1_R_LIBELLES_UNITES_11">#REF!</definedName>
    <definedName name="P_Z_1_R_LIBELLES_UNITES_12">#REF!</definedName>
    <definedName name="P_Z_1_R_LIBELLES_UNITES_13">#REF!</definedName>
    <definedName name="P_Z_1_R_LIBELLES_UNITES_14">#REF!</definedName>
    <definedName name="P_Z_1_R_LIBELLES_UNITES_15">#REF!</definedName>
    <definedName name="P_Z_1_R_LIBELLES_UNITES_16">#REF!</definedName>
    <definedName name="P_Z_1_R_LIBELLES_UNITES_17">#REF!</definedName>
    <definedName name="P_Z_1_R_LIBELLES_UNITES_18">#REF!</definedName>
    <definedName name="P_Z_1_R_LIBELLES_UNITES_19">#REF!</definedName>
    <definedName name="P_Z_1_R_LIBELLES_UNITES_2">#REF!</definedName>
    <definedName name="P_Z_1_R_LIBELLES_UNITES_20">#REF!</definedName>
    <definedName name="P_Z_1_R_LIBELLES_UNITES_3">#REF!</definedName>
    <definedName name="P_Z_1_R_LIBELLES_UNITES_4">#REF!</definedName>
    <definedName name="P_Z_1_R_LIBELLES_UNITES_5">#REF!</definedName>
    <definedName name="P_Z_1_R_LIBELLES_UNITES_6">#REF!</definedName>
    <definedName name="P_Z_1_R_LIBELLES_UNITES_7">#REF!</definedName>
    <definedName name="P_Z_1_R_LIBELLES_UNITES_8">#REF!</definedName>
    <definedName name="P_Z_1_R_LIBELLES_UNITES_9">#REF!</definedName>
    <definedName name="P_Z_4_B_COLONNE_COMMENTAIRE">#REF!</definedName>
    <definedName name="P_Z_4_B_COLONNE_COMMENTAIRE_ACTIVE">#REF!</definedName>
    <definedName name="P_Z_4_B_COLONNE_COMMENTAIRE_INDICATION">#REF!</definedName>
    <definedName name="P_Z_4_B_COLONNE_COMMENTAIRE_OBLIGATOIRE">#REF!</definedName>
    <definedName name="P_Z_4_B_COLONNE_COMMENTAIRE_SI_LIBELLE_STANDARD">#REF!</definedName>
    <definedName name="P_Z_4_B_COLONNE_COUT">#REF!</definedName>
    <definedName name="P_Z_4_B_COLONNE_COUT_ELIGIBLE_LIBELLE_STANDARD">#REF!</definedName>
    <definedName name="P_Z_4_B_COLONNE_COUT_INDICATION">#REF!</definedName>
    <definedName name="P_Z_4_B_COLONNE_COUT_RAISONNABLE_LIBELLE_STANDARD">#REF!</definedName>
    <definedName name="P_Z_4_B_COLONNE_DESCRIPTION">#REF!</definedName>
    <definedName name="P_Z_4_B_COLONNE_DESCRIPTION_INDICATION">#REF!</definedName>
    <definedName name="P_Z_4_B_COLONNE_INTERVENANT">#REF!</definedName>
    <definedName name="P_Z_4_B_COLONNE_INTERVENANT_INDICATION">#REF!</definedName>
    <definedName name="P_Z_4_B_COLONNE_JUSTIFICATIF">#REF!</definedName>
    <definedName name="P_Z_4_B_COLONNE_JUSTIFICATIF_INDICATION">#REF!</definedName>
    <definedName name="P_Z_4_B_COLONNE_MOTIFS_INELIGIBILITE_LIBELLE_STANDARD">#REF!</definedName>
    <definedName name="P_Z_4_B_COLONNE_MT_ELIGIBLE_LIBELLE_STANDARD">#REF!</definedName>
    <definedName name="P_Z_4_B_COLONNE_MT_MAX_ACTIVE">#REF!</definedName>
    <definedName name="P_Z_4_B_COLONNE_MT_MAX_LIBELLE_STANDARD">#REF!</definedName>
    <definedName name="P_Z_4_B_COLONNE_MT_PRESENTE">#REF!</definedName>
    <definedName name="P_Z_4_B_COLONNE_MT_PRESENTE_INDICATION">#REF!</definedName>
    <definedName name="P_Z_4_B_COLONNE_MT_RAISONNABLE_LIBELLE_STANDARD">#REF!</definedName>
    <definedName name="P_Z_4_B_COLONNE_POSTE">#REF!</definedName>
    <definedName name="P_Z_4_B_COLONNE_POSTE_INDICATION">#REF!</definedName>
    <definedName name="P_Z_4_B_COLONNE_QUALIFICATION">#REF!</definedName>
    <definedName name="P_Z_4_B_COLONNE_QUALIFICATION_ACTIVE">#REF!</definedName>
    <definedName name="P_Z_4_B_COLONNE_QUALIFICATION_INDICATION">#REF!</definedName>
    <definedName name="P_Z_4_B_COLONNE_QUALIFICATION_OBLIGATOIRE">#REF!</definedName>
    <definedName name="P_Z_4_B_COLONNE_SOUS_OPERATION">#REF!</definedName>
    <definedName name="P_Z_4_B_COLONNE_SOUS_OPERATION_INDICATION">#REF!</definedName>
    <definedName name="P_Z_4_B_COLONNE_TEMPS_OPERATION">#REF!</definedName>
    <definedName name="P_Z_4_B_COLONNE_TEMPS_OPERATION_ELIGIBLE_LIBELLE_STANDARD">#REF!</definedName>
    <definedName name="P_Z_4_B_COLONNE_TEMPS_OPERATION_INDICATION">#REF!</definedName>
    <definedName name="P_Z_4_B_COLONNE_TEMPS_OPERATION_RAISONNABLE_LIBELLE_STANDARD">#REF!</definedName>
    <definedName name="P_Z_4_B_COLONNE_TEMPS_PERIODE">#REF!</definedName>
    <definedName name="P_Z_4_B_COLONNE_TEMPS_PERIODE_ELIGIBLE_LIBELLE_STANDARD">#REF!</definedName>
    <definedName name="P_Z_4_B_COLONNE_TEMPS_PERIODE_INDICATION">#REF!</definedName>
    <definedName name="P_Z_4_B_COLONNE_TEMPS_PERIODE_RAISONNABLE_LIBELLE_STANDARD">#REF!</definedName>
    <definedName name="P_Z_4_B_COLONNE_UNITE">#REF!</definedName>
    <definedName name="P_Z_4_B_COLONNE_UNITE_ELIGIBLE_LIBELLE_STANDARD">#REF!</definedName>
    <definedName name="P_Z_4_B_COLONNE_UNITE_INDICATION">#REF!</definedName>
    <definedName name="P_Z_4_B_EXEMPLE_UTILISATION">#REF!</definedName>
    <definedName name="P_Z_4_B_INTITULE_DEPENSES_REMUNERATION_STANDARD">#REF!</definedName>
    <definedName name="P_Z_4_B_UFD">#REF!</definedName>
    <definedName name="P_Z_4_B_ULD">#REF!</definedName>
    <definedName name="P_Z_4_B_UTILISATION_FILTRE_POSTES">#REF!</definedName>
    <definedName name="P_Z_4_B_UTILISATION_FILTRE_SOUS_OPERATIONS">#REF!</definedName>
    <definedName name="P_Z_4_B_UTILISATION_FILTRE_UNITES">#REF!</definedName>
    <definedName name="P_Z_4_N_COLONNE_COMMENTAIRE_INDICATION_SPECIFIQUE">#REF!</definedName>
    <definedName name="P_Z_4_N_COLONNE_COMMENTAIRE_INDICATION_STANDARD">#REF!</definedName>
    <definedName name="P_Z_4_N_COLONNE_COMMENTAIRE_SI_LIBELLE_DEFAUT">#REF!</definedName>
    <definedName name="P_Z_4_N_COLONNE_COMMENTAIRE_SI_LIBELLE_SPECIFIQUE">#REF!</definedName>
    <definedName name="P_Z_4_N_COLONNE_COMMENTAIRE_SPECIFIQUE">#REF!</definedName>
    <definedName name="P_Z_4_N_COLONNE_COMMENTAIRE_STANDARD">#REF!</definedName>
    <definedName name="P_Z_4_N_COLONNE_COUT_ELIGIBLE_LIBELLE_DEFAUT">#REF!</definedName>
    <definedName name="P_Z_4_N_COLONNE_COUT_ELIGIBLE_LIBELLE_SPECIFIQUE">#REF!</definedName>
    <definedName name="P_Z_4_N_COLONNE_COUT_INDICATION_SPECIFIQUE">#REF!</definedName>
    <definedName name="P_Z_4_N_COLONNE_COUT_INDICATION_STANDARD">#REF!</definedName>
    <definedName name="P_Z_4_N_COLONNE_COUT_RAISONNABLE_LIBELLE_DEFAUT">#REF!</definedName>
    <definedName name="P_Z_4_N_COLONNE_COUT_RAISONNABLE_LIBELLE_SPECIFIQUE">#REF!</definedName>
    <definedName name="P_Z_4_N_COLONNE_COUT_SPECIFIQUE">#REF!</definedName>
    <definedName name="P_Z_4_N_COLONNE_COUT_STANDARD">#REF!</definedName>
    <definedName name="P_Z_4_N_COLONNE_DESCRIPTION_INDICATION_SPECIFIQUE">#REF!</definedName>
    <definedName name="P_Z_4_N_COLONNE_DESCRIPTION_INDICATION_STANDARD">#REF!</definedName>
    <definedName name="P_Z_4_N_COLONNE_DESCRIPTION_SPECIFIQUE">#REF!</definedName>
    <definedName name="P_Z_4_N_COLONNE_DESCRIPTION_STANDARD">#REF!</definedName>
    <definedName name="P_Z_4_N_COLONNE_INTERVENANT_INDICATION_SPECIFIQUE">#REF!</definedName>
    <definedName name="P_Z_4_N_COLONNE_INTERVENANT_INDICATION_STANDARD">#REF!</definedName>
    <definedName name="P_Z_4_N_COLONNE_INTERVENANT_SPECIFIQUE">#REF!</definedName>
    <definedName name="P_Z_4_N_COLONNE_INTERVENANT_STANDARD">#REF!</definedName>
    <definedName name="P_Z_4_N_COLONNE_JUSTIFICATIF_INDICATION_SPECIFIQUE">#REF!</definedName>
    <definedName name="P_Z_4_N_COLONNE_JUSTIFICATIF_INDICATION_STANDARD">#REF!</definedName>
    <definedName name="P_Z_4_N_COLONNE_JUSTIFICATIF_SPECIFIQUE">#REF!</definedName>
    <definedName name="P_Z_4_N_COLONNE_JUSTIFICATIF_STANDARD">#REF!</definedName>
    <definedName name="P_Z_4_N_COLONNE_MOTIFS_INELIGIBILITE_LIBELLE_DEFAUT">#REF!</definedName>
    <definedName name="P_Z_4_N_COLONNE_MOTIFS_INELIGIBILITE_LIBELLE_SPECIFIQUE">#REF!</definedName>
    <definedName name="P_Z_4_N_COLONNE_MT_ELIGIBLE_LIBELLE_DEFAUT">#REF!</definedName>
    <definedName name="P_Z_4_N_COLONNE_MT_ELIGIBLE_LIBELLE_SPECIFIQUE">#REF!</definedName>
    <definedName name="P_Z_4_N_COLONNE_MT_MAX_LIBELLE_DEFAUT">#REF!</definedName>
    <definedName name="P_Z_4_N_COLONNE_MT_MAX_LIBELLE_SPECIFIQUE">#REF!</definedName>
    <definedName name="P_Z_4_N_COLONNE_MT_PRESENTE_INDICATION_SPECIFIQUE">#REF!</definedName>
    <definedName name="P_Z_4_N_COLONNE_MT_PRESENTE_INDICATION_STANDARD">#REF!</definedName>
    <definedName name="P_Z_4_N_COLONNE_MT_PRESENTE_SPECIFIQUE">#REF!</definedName>
    <definedName name="P_Z_4_N_COLONNE_MT_PRESENTE_STANDARD">#REF!</definedName>
    <definedName name="P_Z_4_N_COLONNE_MT_RAISONNABLE_LIBELLE_DEFAUT">#REF!</definedName>
    <definedName name="P_Z_4_N_COLONNE_MT_RAISONNABLE_LIBELLE_SPECIFIQUE">#REF!</definedName>
    <definedName name="P_Z_4_N_COLONNE_POSTE_INDICATION_SPECIFIQUE">#REF!</definedName>
    <definedName name="P_Z_4_N_COLONNE_POSTE_INDICATION_STANDARD">#REF!</definedName>
    <definedName name="P_Z_4_N_COLONNE_POSTE_SPECIFIQUE">#REF!</definedName>
    <definedName name="P_Z_4_N_COLONNE_POSTE_STANDARD">#REF!</definedName>
    <definedName name="P_Z_4_N_COLONNE_QUALIFICATION_INDICATION_SPECIFIQUE">#REF!</definedName>
    <definedName name="P_Z_4_N_COLONNE_QUALIFICATION_INDICATION_STANDARD">#REF!</definedName>
    <definedName name="P_Z_4_N_COLONNE_QUALIFICATION_SPECIFIQUE">#REF!</definedName>
    <definedName name="P_Z_4_N_COLONNE_QUALIFICATION_STANDARD">#REF!</definedName>
    <definedName name="P_Z_4_N_COLONNE_SOUS_OPERATION_INDICATION_SPECIFIQUE">#REF!</definedName>
    <definedName name="P_Z_4_N_COLONNE_SOUS_OPERATION_INDICATION_STANDARD">#REF!</definedName>
    <definedName name="P_Z_4_N_COLONNE_SOUS_OPERATION_SPECIFIQUE">#REF!</definedName>
    <definedName name="P_Z_4_N_COLONNE_SOUS_OPERATION_STANDARD">#REF!</definedName>
    <definedName name="P_Z_4_N_COLONNE_TEMPS_OPERATION_ELIGIBLE_LIBELLE_DEFAUT">#REF!</definedName>
    <definedName name="P_Z_4_N_COLONNE_TEMPS_OPERATION_ELIGIBLE_LIBELLE_SPECIFIQUE">#REF!</definedName>
    <definedName name="P_Z_4_N_COLONNE_TEMPS_OPERATION_INDICATION_SPECIFIQUE">#REF!</definedName>
    <definedName name="P_Z_4_N_COLONNE_TEMPS_OPERATION_INDICATION_STANDARD">#REF!</definedName>
    <definedName name="P_Z_4_N_COLONNE_TEMPS_OPERATION_RAISONNABLE_LIBELLE_DEFAUT">#REF!</definedName>
    <definedName name="P_Z_4_N_COLONNE_TEMPS_OPERATION_RAISONNABLE_LIBELLE_SPECIFIQUE">#REF!</definedName>
    <definedName name="P_Z_4_N_COLONNE_TEMPS_OPERATION_SPECIFIQUE">#REF!</definedName>
    <definedName name="P_Z_4_N_COLONNE_TEMPS_OPERATION_STANDARD">#REF!</definedName>
    <definedName name="P_Z_4_N_COLONNE_TEMPS_PERIODE_ELIGIBLE_LIBELLE_DEFAUT">#REF!</definedName>
    <definedName name="P_Z_4_N_COLONNE_TEMPS_PERIODE_ELIGIBLE_LIBELLE_SPECIFIQUE">#REF!</definedName>
    <definedName name="P_Z_4_N_COLONNE_TEMPS_PERIODE_INDICATION_SPECIFIQUE">#REF!</definedName>
    <definedName name="P_Z_4_N_COLONNE_TEMPS_PERIODE_INDICATION_STANDARD">#REF!</definedName>
    <definedName name="P_Z_4_N_COLONNE_TEMPS_PERIODE_RAISONNABLE_LIBELLE_DEFAUT">#REF!</definedName>
    <definedName name="P_Z_4_N_COLONNE_TEMPS_PERIODE_RAISONNABLE_LIBELLE_SPECIFIQUE">#REF!</definedName>
    <definedName name="P_Z_4_N_COLONNE_TEMPS_PERIODE_SPECIFIQUE">#REF!</definedName>
    <definedName name="P_Z_4_N_COLONNE_TEMPS_PERIODE_STANDARD">#REF!</definedName>
    <definedName name="P_Z_4_N_COLONNE_UNITE_ELIGIBLE_LIBELLE_DEFAUT">#REF!</definedName>
    <definedName name="P_Z_4_N_COLONNE_UNITE_ELIGIBLE_LIBELLE_SPECIFIQUE">#REF!</definedName>
    <definedName name="P_Z_4_N_COLONNE_UNITE_INDICATION_SPECIFIQUE">#REF!</definedName>
    <definedName name="P_Z_4_N_COLONNE_UNITE_INDICATION_STANDARD">#REF!</definedName>
    <definedName name="P_Z_4_N_COLONNE_UNITE_SPECIFIQUE">#REF!</definedName>
    <definedName name="P_Z_4_N_COLONNE_UNITE_STANDARD">#REF!</definedName>
    <definedName name="P_Z_4_N_CONSIGNE_DEPENSES_REMUNERATION">#REF!</definedName>
    <definedName name="P_Z_4_N_EXEMPLE_COMMENTAIRE">#REF!</definedName>
    <definedName name="P_Z_4_N_EXEMPLE_COUT">#REF!</definedName>
    <definedName name="P_Z_4_N_EXEMPLE_DESCRIPTION">#REF!</definedName>
    <definedName name="P_Z_4_N_EXEMPLE_INTERVENANT">#REF!</definedName>
    <definedName name="P_Z_4_N_EXEMPLE_JUSTIFICATIF">#REF!</definedName>
    <definedName name="P_Z_4_N_EXEMPLE_MT_PRESENTE">#REF!</definedName>
    <definedName name="P_Z_4_N_EXEMPLE_POSTE">#REF!</definedName>
    <definedName name="P_Z_4_N_EXEMPLE_QUALIFICATION">#REF!</definedName>
    <definedName name="P_Z_4_N_EXEMPLE_SOUS_OPERATION">#REF!</definedName>
    <definedName name="P_Z_4_N_EXEMPLE_TEMPS_OPERATION">#REF!</definedName>
    <definedName name="P_Z_4_N_EXEMPLE_TEMPS_PERIODE">#REF!</definedName>
    <definedName name="P_Z_4_N_EXEMPLE_UNITE">#REF!</definedName>
    <definedName name="P_Z_4_N_INTITULE_DEPENSES_REMUNERATION_DEFAUT">#REF!</definedName>
    <definedName name="P_Z_4_N_INTITULE_DEPENSES_REMUNERATION_STANDARD">#REF!</definedName>
    <definedName name="P_Z_4_R_LIBELLES_DESCRIPTIONS">#REF!</definedName>
    <definedName name="P_Z_4_R_LIBELLES_DESCRIPTIONS_1">#REF!</definedName>
    <definedName name="P_Z_4_R_LIBELLES_DESCRIPTIONS_10">#REF!</definedName>
    <definedName name="P_Z_4_R_LIBELLES_DESCRIPTIONS_11">#REF!</definedName>
    <definedName name="P_Z_4_R_LIBELLES_DESCRIPTIONS_12">#REF!</definedName>
    <definedName name="P_Z_4_R_LIBELLES_DESCRIPTIONS_13">#REF!</definedName>
    <definedName name="P_Z_4_R_LIBELLES_DESCRIPTIONS_14">#REF!</definedName>
    <definedName name="P_Z_4_R_LIBELLES_DESCRIPTIONS_15">#REF!</definedName>
    <definedName name="P_Z_4_R_LIBELLES_DESCRIPTIONS_16">#REF!</definedName>
    <definedName name="P_Z_4_R_LIBELLES_DESCRIPTIONS_17">#REF!</definedName>
    <definedName name="P_Z_4_R_LIBELLES_DESCRIPTIONS_18">#REF!</definedName>
    <definedName name="P_Z_4_R_LIBELLES_DESCRIPTIONS_19">#REF!</definedName>
    <definedName name="P_Z_4_R_LIBELLES_DESCRIPTIONS_2">#REF!</definedName>
    <definedName name="P_Z_4_R_LIBELLES_DESCRIPTIONS_20">#REF!</definedName>
    <definedName name="P_Z_4_R_LIBELLES_DESCRIPTIONS_3">#REF!</definedName>
    <definedName name="P_Z_4_R_LIBELLES_DESCRIPTIONS_4">#REF!</definedName>
    <definedName name="P_Z_4_R_LIBELLES_DESCRIPTIONS_5">#REF!</definedName>
    <definedName name="P_Z_4_R_LIBELLES_DESCRIPTIONS_6">#REF!</definedName>
    <definedName name="P_Z_4_R_LIBELLES_DESCRIPTIONS_7">#REF!</definedName>
    <definedName name="P_Z_4_R_LIBELLES_DESCRIPTIONS_8">#REF!</definedName>
    <definedName name="P_Z_4_R_LIBELLES_DESCRIPTIONS_9">#REF!</definedName>
    <definedName name="P_Z_4_R_LIBELLES_POSTES">#REF!</definedName>
    <definedName name="P_Z_4_R_LIBELLES_POSTES_1">#REF!</definedName>
    <definedName name="P_Z_4_R_LIBELLES_POSTES_10">#REF!</definedName>
    <definedName name="P_Z_4_R_LIBELLES_POSTES_11">#REF!</definedName>
    <definedName name="P_Z_4_R_LIBELLES_POSTES_12">#REF!</definedName>
    <definedName name="P_Z_4_R_LIBELLES_POSTES_13">#REF!</definedName>
    <definedName name="P_Z_4_R_LIBELLES_POSTES_14">#REF!</definedName>
    <definedName name="P_Z_4_R_LIBELLES_POSTES_15">#REF!</definedName>
    <definedName name="P_Z_4_R_LIBELLES_POSTES_16">#REF!</definedName>
    <definedName name="P_Z_4_R_LIBELLES_POSTES_17">#REF!</definedName>
    <definedName name="P_Z_4_R_LIBELLES_POSTES_18">#REF!</definedName>
    <definedName name="P_Z_4_R_LIBELLES_POSTES_19">#REF!</definedName>
    <definedName name="P_Z_4_R_LIBELLES_POSTES_2">#REF!</definedName>
    <definedName name="P_Z_4_R_LIBELLES_POSTES_20">#REF!</definedName>
    <definedName name="P_Z_4_R_LIBELLES_POSTES_3">#REF!</definedName>
    <definedName name="P_Z_4_R_LIBELLES_POSTES_4">#REF!</definedName>
    <definedName name="P_Z_4_R_LIBELLES_POSTES_5">#REF!</definedName>
    <definedName name="P_Z_4_R_LIBELLES_POSTES_6">#REF!</definedName>
    <definedName name="P_Z_4_R_LIBELLES_POSTES_7">#REF!</definedName>
    <definedName name="P_Z_4_R_LIBELLES_POSTES_8">#REF!</definedName>
    <definedName name="P_Z_4_R_LIBELLES_POSTES_9">#REF!</definedName>
    <definedName name="P_Z_4_R_LIBELLES_SOUS_OPERATIONS">#REF!</definedName>
    <definedName name="P_Z_4_R_LIBELLES_SOUS_OPERATIONS_1">#REF!</definedName>
    <definedName name="P_Z_4_R_LIBELLES_SOUS_OPERATIONS_10">#REF!</definedName>
    <definedName name="P_Z_4_R_LIBELLES_SOUS_OPERATIONS_11">#REF!</definedName>
    <definedName name="P_Z_4_R_LIBELLES_SOUS_OPERATIONS_12">#REF!</definedName>
    <definedName name="P_Z_4_R_LIBELLES_SOUS_OPERATIONS_13">#REF!</definedName>
    <definedName name="P_Z_4_R_LIBELLES_SOUS_OPERATIONS_14">#REF!</definedName>
    <definedName name="P_Z_4_R_LIBELLES_SOUS_OPERATIONS_15">#REF!</definedName>
    <definedName name="P_Z_4_R_LIBELLES_SOUS_OPERATIONS_16">#REF!</definedName>
    <definedName name="P_Z_4_R_LIBELLES_SOUS_OPERATIONS_17">#REF!</definedName>
    <definedName name="P_Z_4_R_LIBELLES_SOUS_OPERATIONS_18">#REF!</definedName>
    <definedName name="P_Z_4_R_LIBELLES_SOUS_OPERATIONS_19">#REF!</definedName>
    <definedName name="P_Z_4_R_LIBELLES_SOUS_OPERATIONS_2">#REF!</definedName>
    <definedName name="P_Z_4_R_LIBELLES_SOUS_OPERATIONS_20">#REF!</definedName>
    <definedName name="P_Z_4_R_LIBELLES_SOUS_OPERATIONS_3">#REF!</definedName>
    <definedName name="P_Z_4_R_LIBELLES_SOUS_OPERATIONS_4">#REF!</definedName>
    <definedName name="P_Z_4_R_LIBELLES_SOUS_OPERATIONS_5">#REF!</definedName>
    <definedName name="P_Z_4_R_LIBELLES_SOUS_OPERATIONS_6">#REF!</definedName>
    <definedName name="P_Z_4_R_LIBELLES_SOUS_OPERATIONS_7">#REF!</definedName>
    <definedName name="P_Z_4_R_LIBELLES_SOUS_OPERATIONS_8">#REF!</definedName>
    <definedName name="P_Z_4_R_LIBELLES_SOUS_OPERATIONS_9">#REF!</definedName>
    <definedName name="P_Z_4_R_LIBELLES_UNITES">#REF!</definedName>
    <definedName name="P_Z_4_R_LIBELLES_UNITES_1">#REF!</definedName>
    <definedName name="P_Z_4_R_LIBELLES_UNITES_10">#REF!</definedName>
    <definedName name="P_Z_4_R_LIBELLES_UNITES_11">#REF!</definedName>
    <definedName name="P_Z_4_R_LIBELLES_UNITES_12">#REF!</definedName>
    <definedName name="P_Z_4_R_LIBELLES_UNITES_13">#REF!</definedName>
    <definedName name="P_Z_4_R_LIBELLES_UNITES_14">#REF!</definedName>
    <definedName name="P_Z_4_R_LIBELLES_UNITES_15">#REF!</definedName>
    <definedName name="P_Z_4_R_LIBELLES_UNITES_16">#REF!</definedName>
    <definedName name="P_Z_4_R_LIBELLES_UNITES_17">#REF!</definedName>
    <definedName name="P_Z_4_R_LIBELLES_UNITES_18">#REF!</definedName>
    <definedName name="P_Z_4_R_LIBELLES_UNITES_19">#REF!</definedName>
    <definedName name="P_Z_4_R_LIBELLES_UNITES_2">#REF!</definedName>
    <definedName name="P_Z_4_R_LIBELLES_UNITES_20">#REF!</definedName>
    <definedName name="P_Z_4_R_LIBELLES_UNITES_3">#REF!</definedName>
    <definedName name="P_Z_4_R_LIBELLES_UNITES_4">#REF!</definedName>
    <definedName name="P_Z_4_R_LIBELLES_UNITES_5">#REF!</definedName>
    <definedName name="P_Z_4_R_LIBELLES_UNITES_6">#REF!</definedName>
    <definedName name="P_Z_4_R_LIBELLES_UNITES_7">#REF!</definedName>
    <definedName name="P_Z_4_R_LIBELLES_UNITES_8">#REF!</definedName>
    <definedName name="P_Z_4_R_LIBELLES_UNITES_9">#REF!</definedName>
    <definedName name="P_Z_8_B_COLONNE_BAREME">#REF!</definedName>
    <definedName name="P_Z_8_B_COLONNE_BAREME_INDICATION">#REF!</definedName>
    <definedName name="P_Z_8_B_COLONNE_COMMENTAIRE">#REF!</definedName>
    <definedName name="P_Z_8_B_COLONNE_COMMENTAIRE_ACTIVE">#REF!</definedName>
    <definedName name="P_Z_8_B_COLONNE_COMMENTAIRE_INDICATION">#REF!</definedName>
    <definedName name="P_Z_8_B_COLONNE_COMMENTAIRE_OBLIGATOIRE">#REF!</definedName>
    <definedName name="P_Z_8_B_COLONNE_COMMENTAIRE_SI_LIBELLE_STANDARD">#REF!</definedName>
    <definedName name="P_Z_8_B_COLONNE_DESCRIPTION">#REF!</definedName>
    <definedName name="P_Z_8_B_COLONNE_DESCRIPTION_INDICATION">#REF!</definedName>
    <definedName name="P_Z_8_B_COLONNE_JUSTIFICATIF">#REF!</definedName>
    <definedName name="P_Z_8_B_COLONNE_JUSTIFICATIF_ACTIVE">#REF!</definedName>
    <definedName name="P_Z_8_B_COLONNE_JUSTIFICATIF_INDICATION">#REF!</definedName>
    <definedName name="P_Z_8_B_COLONNE_JUSTIFICATIF_OBLIGATOIRE">#REF!</definedName>
    <definedName name="P_Z_8_B_COLONNE_MOTIFS_INELIGIBILITE_LIBELLE_STANDARD">#REF!</definedName>
    <definedName name="P_Z_8_B_COLONNE_MT_ELIGIBLE_LIBELLE_STANDARD">#REF!</definedName>
    <definedName name="P_Z_8_B_COLONNE_MT_MAX_ACTIVE">#REF!</definedName>
    <definedName name="P_Z_8_B_COLONNE_MT_MAX_LIBELLE_STANDARD">#REF!</definedName>
    <definedName name="P_Z_8_B_COLONNE_MT_PRESENTE">#REF!</definedName>
    <definedName name="P_Z_8_B_COLONNE_MT_PRESENTE_INDICATION">#REF!</definedName>
    <definedName name="P_Z_8_B_COLONNE_MT_RAISONNABLE_LIBELLE_STANDARD">#REF!</definedName>
    <definedName name="P_Z_8_B_COLONNE_POSTE">#REF!</definedName>
    <definedName name="P_Z_8_B_COLONNE_POSTE_INDICATION">#REF!</definedName>
    <definedName name="P_Z_8_B_COLONNE_QT_ELIGIBLE_LIBELLE_STANDARD">#REF!</definedName>
    <definedName name="P_Z_8_B_COLONNE_QT_RAISONNABLE_LIBELLE_STANDARD">#REF!</definedName>
    <definedName name="P_Z_8_B_COLONNE_QUANTITE">#REF!</definedName>
    <definedName name="P_Z_8_B_COLONNE_QUANTITE_INDICATION">#REF!</definedName>
    <definedName name="P_Z_8_B_COLONNE_SOUS_OPERATION">#REF!</definedName>
    <definedName name="P_Z_8_B_COLONNE_SOUS_OPERATION_INDICATION">#REF!</definedName>
    <definedName name="P_Z_8_B_COLONNE_UNITE">#REF!</definedName>
    <definedName name="P_Z_8_B_COLONNE_UNITE_INDICATION">#REF!</definedName>
    <definedName name="P_Z_8_B_COLONNE_VALEUR_BAREME">#REF!</definedName>
    <definedName name="P_Z_8_B_COLONNE_VALEUR_BAREME_INDICATION">#REF!</definedName>
    <definedName name="P_Z_8_B_EXEMPLE_UTILISATION">#REF!</definedName>
    <definedName name="P_Z_8_B_INTITULE_DEPENSES_BAREMES_STANDARD">#REF!</definedName>
    <definedName name="P_Z_8_B_UFD">#REF!</definedName>
    <definedName name="P_Z_8_B_ULD">#REF!</definedName>
    <definedName name="P_Z_8_B_UTILISATION_FILTRE_POSTES">#REF!</definedName>
    <definedName name="P_Z_8_B_UTILISATION_FILTRE_SOUS_OPERATIONS">#REF!</definedName>
    <definedName name="P_Z_8_N_COLONNE_BAREME_INDICATION_SPECIFIQUE">#REF!</definedName>
    <definedName name="P_Z_8_N_COLONNE_BAREME_INDICATION_STANDARD">#REF!</definedName>
    <definedName name="P_Z_8_N_COLONNE_BAREME_SPECIFIQUE">#REF!</definedName>
    <definedName name="P_Z_8_N_COLONNE_BAREME_STANDARD">#REF!</definedName>
    <definedName name="P_Z_8_N_COLONNE_COMMENTAIRE_INDICATION_SPECIFIQUE">#REF!</definedName>
    <definedName name="P_Z_8_N_COLONNE_COMMENTAIRE_INDICATION_STANDARD">#REF!</definedName>
    <definedName name="P_Z_8_N_COLONNE_COMMENTAIRE_SI_LIBELLE_DEFAUT">#REF!</definedName>
    <definedName name="P_Z_8_N_COLONNE_COMMENTAIRE_SI_LIBELLE_SPECIFIQUE">#REF!</definedName>
    <definedName name="P_Z_8_N_COLONNE_COMMENTAIRE_SPECIFIQUE">#REF!</definedName>
    <definedName name="P_Z_8_N_COLONNE_COMMENTAIRE_STANDARD">#REF!</definedName>
    <definedName name="P_Z_8_N_COLONNE_DESCRIPTION_INDICATION_SPECIFIQUE">#REF!</definedName>
    <definedName name="P_Z_8_N_COLONNE_DESCRIPTION_INDICATION_STANDARD">#REF!</definedName>
    <definedName name="P_Z_8_N_COLONNE_DESCRIPTION_SPECIFIQUE">#REF!</definedName>
    <definedName name="P_Z_8_N_COLONNE_DESCRIPTION_STANDARD">#REF!</definedName>
    <definedName name="P_Z_8_N_COLONNE_JUSTIFICATIF_INDICATION_SPECIFIQUE">#REF!</definedName>
    <definedName name="P_Z_8_N_COLONNE_JUSTIFICATIF_INDICATION_STANDARD">#REF!</definedName>
    <definedName name="P_Z_8_N_COLONNE_JUSTIFICATIF_SPECIFIQUE">#REF!</definedName>
    <definedName name="P_Z_8_N_COLONNE_JUSTIFICATIF_STANDARD">#REF!</definedName>
    <definedName name="P_Z_8_N_COLONNE_MOTIFS_INELIGIBILITE_LIBELLE_DEFAUT">#REF!</definedName>
    <definedName name="P_Z_8_N_COLONNE_MOTIFS_INELIGIBILITE_LIBELLE_SPECIFIQUE">#REF!</definedName>
    <definedName name="P_Z_8_N_COLONNE_MT_ELIGIBLE_LIBELLE_DEFAUT">#REF!</definedName>
    <definedName name="P_Z_8_N_COLONNE_MT_ELIGIBLE_LIBELLE_SPECIFIQUE">#REF!</definedName>
    <definedName name="P_Z_8_N_COLONNE_MT_MAX_LIBELLE_DEFAUT">#REF!</definedName>
    <definedName name="P_Z_8_N_COLONNE_MT_MAX_LIBELLE_SPECIFIQUE">#REF!</definedName>
    <definedName name="P_Z_8_N_COLONNE_MT_PRESENTE_INDICATION_SPECIFIQUE">#REF!</definedName>
    <definedName name="P_Z_8_N_COLONNE_MT_PRESENTE_INDICATION_STANDARD">#REF!</definedName>
    <definedName name="P_Z_8_N_COLONNE_MT_PRESENTE_SPECIFIQUE">#REF!</definedName>
    <definedName name="P_Z_8_N_COLONNE_MT_PRESENTE_STANDARD">#REF!</definedName>
    <definedName name="P_Z_8_N_COLONNE_MT_RAISONNABLE_LIBELLE_DEFAUT">#REF!</definedName>
    <definedName name="P_Z_8_N_COLONNE_MT_RAISONNABLE_LIBELLE_SPECIFIQUE">#REF!</definedName>
    <definedName name="P_Z_8_N_COLONNE_POSTE_INDICATION_SPECIFIQUE">#REF!</definedName>
    <definedName name="P_Z_8_N_COLONNE_POSTE_INDICATION_STANDARD">#REF!</definedName>
    <definedName name="P_Z_8_N_COLONNE_POSTE_SPECIFIQUE">#REF!</definedName>
    <definedName name="P_Z_8_N_COLONNE_POSTE_STANDARD">#REF!</definedName>
    <definedName name="P_Z_8_N_COLONNE_QT_ELIGIBLE_LIBELLE_DEFAUT">#REF!</definedName>
    <definedName name="P_Z_8_N_COLONNE_QT_ELIGIBLE_LIBELLE_SPECIFIQUE">#REF!</definedName>
    <definedName name="P_Z_8_N_COLONNE_QT_RAISONNABLE_LIBELLE_DEFAUT">#REF!</definedName>
    <definedName name="P_Z_8_N_COLONNE_QT_RAISONNABLE_LIBELLE_SPECIFIQUE">#REF!</definedName>
    <definedName name="P_Z_8_N_COLONNE_QUANTITE_INDICATION_SPECIFIQUE">#REF!</definedName>
    <definedName name="P_Z_8_N_COLONNE_QUANTITE_INDICATION_STANDARD">#REF!</definedName>
    <definedName name="P_Z_8_N_COLONNE_QUANTITE_SPECIFIQUE">#REF!</definedName>
    <definedName name="P_Z_8_N_COLONNE_QUANTITE_STANDARD">#REF!</definedName>
    <definedName name="P_Z_8_N_COLONNE_SOUS_OPERATION_INDICATION_SPECIFIQUE">#REF!</definedName>
    <definedName name="P_Z_8_N_COLONNE_SOUS_OPERATION_INDICATION_STANDARD">#REF!</definedName>
    <definedName name="P_Z_8_N_COLONNE_SOUS_OPERATION_SPECIFIQUE">#REF!</definedName>
    <definedName name="P_Z_8_N_COLONNE_SOUS_OPERATION_STANDARD">#REF!</definedName>
    <definedName name="P_Z_8_N_COLONNE_UNITE_INDICATION_SPECIFIQUE">#REF!</definedName>
    <definedName name="P_Z_8_N_COLONNE_UNITE_INDICATION_STANDARD">#REF!</definedName>
    <definedName name="P_Z_8_N_COLONNE_UNITE_SPECIFIQUE">#REF!</definedName>
    <definedName name="P_Z_8_N_COLONNE_UNITE_STANDARD">#REF!</definedName>
    <definedName name="P_Z_8_N_COLONNE_VALEUR_BAREME_INDICATION_SPECIFIQUE">#REF!</definedName>
    <definedName name="P_Z_8_N_COLONNE_VALEUR_BAREME_INDICATION_STANDARD">#REF!</definedName>
    <definedName name="P_Z_8_N_COLONNE_VALEUR_BAREME_SPECIFIQUE">#REF!</definedName>
    <definedName name="P_Z_8_N_COLONNE_VALEUR_BAREME_STANDARD">#REF!</definedName>
    <definedName name="P_Z_8_N_CONSIGNE_DEPENSES_BAREMES">#REF!</definedName>
    <definedName name="P_Z_8_N_EXEMPLE_BAREME">#REF!</definedName>
    <definedName name="P_Z_8_N_EXEMPLE_COMMENTAIRE">#REF!</definedName>
    <definedName name="P_Z_8_N_EXEMPLE_DESCRIPTION">#REF!</definedName>
    <definedName name="P_Z_8_N_EXEMPLE_DONNEES">#REF!</definedName>
    <definedName name="P_Z_8_N_EXEMPLE_JUSTIFICATIF">#REF!</definedName>
    <definedName name="P_Z_8_N_EXEMPLE_MT_PRESENTE">#REF!</definedName>
    <definedName name="P_Z_8_N_EXEMPLE_POSTE">#REF!</definedName>
    <definedName name="P_Z_8_N_EXEMPLE_QUANTITE">#REF!</definedName>
    <definedName name="P_Z_8_N_EXEMPLE_SOUS_OPERATION">#REF!</definedName>
    <definedName name="P_Z_8_N_EXEMPLE_UNITE">#REF!</definedName>
    <definedName name="P_Z_8_N_EXEMPLE_VALEUR_BAREME">#REF!</definedName>
    <definedName name="P_Z_8_N_INTITULE_DEPENSES_BAREMES_DEFAUT">#REF!</definedName>
    <definedName name="P_Z_8_N_INTITULE_DEPENSES_BAREMES_SPECIFIQUE">#REF!</definedName>
    <definedName name="P_Z_8_R_LIBELLES_CODES_BAREMES">#REF!</definedName>
    <definedName name="P_Z_8_R_LIBELLES_CODES_BAREMES_1">#REF!</definedName>
    <definedName name="P_Z_8_R_LIBELLES_CODES_BAREMES_10">#REF!</definedName>
    <definedName name="P_Z_8_R_LIBELLES_CODES_BAREMES_11">#REF!</definedName>
    <definedName name="P_Z_8_R_LIBELLES_CODES_BAREMES_12">#REF!</definedName>
    <definedName name="P_Z_8_R_LIBELLES_CODES_BAREMES_13">#REF!</definedName>
    <definedName name="P_Z_8_R_LIBELLES_CODES_BAREMES_14">#REF!</definedName>
    <definedName name="P_Z_8_R_LIBELLES_CODES_BAREMES_15">#REF!</definedName>
    <definedName name="P_Z_8_R_LIBELLES_CODES_BAREMES_16">#REF!</definedName>
    <definedName name="P_Z_8_R_LIBELLES_CODES_BAREMES_17">#REF!</definedName>
    <definedName name="P_Z_8_R_LIBELLES_CODES_BAREMES_18">#REF!</definedName>
    <definedName name="P_Z_8_R_LIBELLES_CODES_BAREMES_19">#REF!</definedName>
    <definedName name="P_Z_8_R_LIBELLES_CODES_BAREMES_2">#REF!</definedName>
    <definedName name="P_Z_8_R_LIBELLES_CODES_BAREMES_20">#REF!</definedName>
    <definedName name="P_Z_8_R_LIBELLES_CODES_BAREMES_21">#REF!</definedName>
    <definedName name="P_Z_8_R_LIBELLES_CODES_BAREMES_22">#REF!</definedName>
    <definedName name="P_Z_8_R_LIBELLES_CODES_BAREMES_23">#REF!</definedName>
    <definedName name="P_Z_8_R_LIBELLES_CODES_BAREMES_24">#REF!</definedName>
    <definedName name="P_Z_8_R_LIBELLES_CODES_BAREMES_25">#REF!</definedName>
    <definedName name="P_Z_8_R_LIBELLES_CODES_BAREMES_26">#REF!</definedName>
    <definedName name="P_Z_8_R_LIBELLES_CODES_BAREMES_27">#REF!</definedName>
    <definedName name="P_Z_8_R_LIBELLES_CODES_BAREMES_28">#REF!</definedName>
    <definedName name="P_Z_8_R_LIBELLES_CODES_BAREMES_29">#REF!</definedName>
    <definedName name="P_Z_8_R_LIBELLES_CODES_BAREMES_3">#REF!</definedName>
    <definedName name="P_Z_8_R_LIBELLES_CODES_BAREMES_30">#REF!</definedName>
    <definedName name="P_Z_8_R_LIBELLES_CODES_BAREMES_31">#REF!</definedName>
    <definedName name="P_Z_8_R_LIBELLES_CODES_BAREMES_32">#REF!</definedName>
    <definedName name="P_Z_8_R_LIBELLES_CODES_BAREMES_33">#REF!</definedName>
    <definedName name="P_Z_8_R_LIBELLES_CODES_BAREMES_34">#REF!</definedName>
    <definedName name="P_Z_8_R_LIBELLES_CODES_BAREMES_35">#REF!</definedName>
    <definedName name="P_Z_8_R_LIBELLES_CODES_BAREMES_36">#REF!</definedName>
    <definedName name="P_Z_8_R_LIBELLES_CODES_BAREMES_37">#REF!</definedName>
    <definedName name="P_Z_8_R_LIBELLES_CODES_BAREMES_38">#REF!</definedName>
    <definedName name="P_Z_8_R_LIBELLES_CODES_BAREMES_39">#REF!</definedName>
    <definedName name="P_Z_8_R_LIBELLES_CODES_BAREMES_4">#REF!</definedName>
    <definedName name="P_Z_8_R_LIBELLES_CODES_BAREMES_40">#REF!</definedName>
    <definedName name="P_Z_8_R_LIBELLES_CODES_BAREMES_5">#REF!</definedName>
    <definedName name="P_Z_8_R_LIBELLES_CODES_BAREMES_6">#REF!</definedName>
    <definedName name="P_Z_8_R_LIBELLES_CODES_BAREMES_7">#REF!</definedName>
    <definedName name="P_Z_8_R_LIBELLES_CODES_BAREMES_8">#REF!</definedName>
    <definedName name="P_Z_8_R_LIBELLES_CODES_BAREMES_9">#REF!</definedName>
    <definedName name="P_Z_8_R_LIBELLES_DESCRIPTIONS">#REF!</definedName>
    <definedName name="P_Z_8_R_LIBELLES_DESCRIPTIONS_1">#REF!</definedName>
    <definedName name="P_Z_8_R_LIBELLES_DESCRIPTIONS_10">#REF!</definedName>
    <definedName name="P_Z_8_R_LIBELLES_DESCRIPTIONS_11">#REF!</definedName>
    <definedName name="P_Z_8_R_LIBELLES_DESCRIPTIONS_12">#REF!</definedName>
    <definedName name="P_Z_8_R_LIBELLES_DESCRIPTIONS_13">#REF!</definedName>
    <definedName name="P_Z_8_R_LIBELLES_DESCRIPTIONS_14">#REF!</definedName>
    <definedName name="P_Z_8_R_LIBELLES_DESCRIPTIONS_15">#REF!</definedName>
    <definedName name="P_Z_8_R_LIBELLES_DESCRIPTIONS_16">#REF!</definedName>
    <definedName name="P_Z_8_R_LIBELLES_DESCRIPTIONS_17">#REF!</definedName>
    <definedName name="P_Z_8_R_LIBELLES_DESCRIPTIONS_18">#REF!</definedName>
    <definedName name="P_Z_8_R_LIBELLES_DESCRIPTIONS_19">#REF!</definedName>
    <definedName name="P_Z_8_R_LIBELLES_DESCRIPTIONS_2">#REF!</definedName>
    <definedName name="P_Z_8_R_LIBELLES_DESCRIPTIONS_20">#REF!</definedName>
    <definedName name="P_Z_8_R_LIBELLES_DESCRIPTIONS_3">#REF!</definedName>
    <definedName name="P_Z_8_R_LIBELLES_DESCRIPTIONS_4">#REF!</definedName>
    <definedName name="P_Z_8_R_LIBELLES_DESCRIPTIONS_5">#REF!</definedName>
    <definedName name="P_Z_8_R_LIBELLES_DESCRIPTIONS_6">#REF!</definedName>
    <definedName name="P_Z_8_R_LIBELLES_DESCRIPTIONS_7">#REF!</definedName>
    <definedName name="P_Z_8_R_LIBELLES_DESCRIPTIONS_8">#REF!</definedName>
    <definedName name="P_Z_8_R_LIBELLES_DESCRIPTIONS_9">#REF!</definedName>
    <definedName name="P_Z_8_R_LIBELLES_POSTES">#REF!</definedName>
    <definedName name="P_Z_8_R_LIBELLES_POSTES_1">#REF!</definedName>
    <definedName name="P_Z_8_R_LIBELLES_POSTES_10">#REF!</definedName>
    <definedName name="P_Z_8_R_LIBELLES_POSTES_11">#REF!</definedName>
    <definedName name="P_Z_8_R_LIBELLES_POSTES_12">#REF!</definedName>
    <definedName name="P_Z_8_R_LIBELLES_POSTES_13">#REF!</definedName>
    <definedName name="P_Z_8_R_LIBELLES_POSTES_14">#REF!</definedName>
    <definedName name="P_Z_8_R_LIBELLES_POSTES_15">#REF!</definedName>
    <definedName name="P_Z_8_R_LIBELLES_POSTES_16">#REF!</definedName>
    <definedName name="P_Z_8_R_LIBELLES_POSTES_17">#REF!</definedName>
    <definedName name="P_Z_8_R_LIBELLES_POSTES_18">#REF!</definedName>
    <definedName name="P_Z_8_R_LIBELLES_POSTES_19">#REF!</definedName>
    <definedName name="P_Z_8_R_LIBELLES_POSTES_2">#REF!</definedName>
    <definedName name="P_Z_8_R_LIBELLES_POSTES_20">#REF!</definedName>
    <definedName name="P_Z_8_R_LIBELLES_POSTES_3">#REF!</definedName>
    <definedName name="P_Z_8_R_LIBELLES_POSTES_4">#REF!</definedName>
    <definedName name="P_Z_8_R_LIBELLES_POSTES_5">#REF!</definedName>
    <definedName name="P_Z_8_R_LIBELLES_POSTES_6">#REF!</definedName>
    <definedName name="P_Z_8_R_LIBELLES_POSTES_7">#REF!</definedName>
    <definedName name="P_Z_8_R_LIBELLES_POSTES_8">#REF!</definedName>
    <definedName name="P_Z_8_R_LIBELLES_POSTES_9">#REF!</definedName>
    <definedName name="P_Z_8_R_LIBELLES_SOUS_OPERATIONS">#REF!</definedName>
    <definedName name="P_Z_8_R_LIBELLES_SOUS_OPERATIONS_1">#REF!</definedName>
    <definedName name="P_Z_8_R_LIBELLES_SOUS_OPERATIONS_10">#REF!</definedName>
    <definedName name="P_Z_8_R_LIBELLES_SOUS_OPERATIONS_11">#REF!</definedName>
    <definedName name="P_Z_8_R_LIBELLES_SOUS_OPERATIONS_12">#REF!</definedName>
    <definedName name="P_Z_8_R_LIBELLES_SOUS_OPERATIONS_13">#REF!</definedName>
    <definedName name="P_Z_8_R_LIBELLES_SOUS_OPERATIONS_14">#REF!</definedName>
    <definedName name="P_Z_8_R_LIBELLES_SOUS_OPERATIONS_15">#REF!</definedName>
    <definedName name="P_Z_8_R_LIBELLES_SOUS_OPERATIONS_16">#REF!</definedName>
    <definedName name="P_Z_8_R_LIBELLES_SOUS_OPERATIONS_17">#REF!</definedName>
    <definedName name="P_Z_8_R_LIBELLES_SOUS_OPERATIONS_18">#REF!</definedName>
    <definedName name="P_Z_8_R_LIBELLES_SOUS_OPERATIONS_19">#REF!</definedName>
    <definedName name="P_Z_8_R_LIBELLES_SOUS_OPERATIONS_2">#REF!</definedName>
    <definedName name="P_Z_8_R_LIBELLES_SOUS_OPERATIONS_20">#REF!</definedName>
    <definedName name="P_Z_8_R_LIBELLES_SOUS_OPERATIONS_3">#REF!</definedName>
    <definedName name="P_Z_8_R_LIBELLES_SOUS_OPERATIONS_4">#REF!</definedName>
    <definedName name="P_Z_8_R_LIBELLES_SOUS_OPERATIONS_5">#REF!</definedName>
    <definedName name="P_Z_8_R_LIBELLES_SOUS_OPERATIONS_6">#REF!</definedName>
    <definedName name="P_Z_8_R_LIBELLES_SOUS_OPERATIONS_7">#REF!</definedName>
    <definedName name="P_Z_8_R_LIBELLES_SOUS_OPERATIONS_8">#REF!</definedName>
    <definedName name="P_Z_8_R_LIBELLES_SOUS_OPERATIONS_9">#REF!</definedName>
    <definedName name="P_Z_F_B_TYPE_1_ACTIVE">#REF!</definedName>
    <definedName name="P_Z_F_B_TYPE_10_ACTIVE">#REF!</definedName>
    <definedName name="P_Z_F_B_TYPE_11_ACTIVE">#REF!</definedName>
    <definedName name="P_Z_F_B_TYPE_12_ACTIVE">#REF!</definedName>
    <definedName name="P_Z_F_B_TYPE_13_ACTIVE">#REF!</definedName>
    <definedName name="P_Z_F_B_TYPE_2_ACTIVE">#REF!</definedName>
    <definedName name="P_Z_F_B_TYPE_3_ACTIVE">#REF!</definedName>
    <definedName name="P_Z_F_B_TYPE_4_ACTIVE">#REF!</definedName>
    <definedName name="P_Z_F_B_TYPE_5_ACTIVE">#REF!</definedName>
    <definedName name="P_Z_F_B_TYPE_6_ACTIVE">#REF!</definedName>
    <definedName name="P_Z_F_B_TYPE_7_ACTIVE">#REF!</definedName>
    <definedName name="P_Z_F_B_TYPE_8_ACTIVE">#REF!</definedName>
    <definedName name="P_Z_F_B_TYPE_9_ACTIVE">#REF!</definedName>
    <definedName name="P_Z_F_N_CODE_INTERVENTION">#REF!</definedName>
    <definedName name="P_Z_F_N_CONSIGNES_UTILISATION">#REF!</definedName>
    <definedName name="P_Z_F_N_CONSIGNES_UTILISATION_FIN">#REF!</definedName>
    <definedName name="P_Z_F_N_LIBELLE_DISPOSITIF">#REF!</definedName>
    <definedName name="P_Z_F_N_NB_LOGOS_FINANCEURS">#REF!</definedName>
    <definedName name="P_Z_F_N_RAPPELS">#REF!</definedName>
    <definedName name="P_Z_G_R_G_BOOLEEN">#REF!</definedName>
    <definedName name="P_Z_G_R_G_BOOLEEN_NON">#REF!</definedName>
    <definedName name="P_Z_G_R_G_BOOLEEN_OUI">#REF!</definedName>
    <definedName name="P_Z_G_R_G_INTERVENTIONS_PSN">#REF!</definedName>
    <definedName name="P_Z_G_R_G_NB_CATEGORIES">#REF!</definedName>
    <definedName name="P_Z_G_R_G_NB_LOGOS_FINANCEURS">#REF!</definedName>
    <definedName name="zz">#REF!</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26" l="1"/>
  <c r="E5" i="26" l="1"/>
  <c r="E4" i="26"/>
  <c r="E6" i="26" s="1"/>
  <c r="D7" i="26"/>
  <c r="E7" i="26"/>
  <c r="D5" i="26"/>
  <c r="D4" i="26"/>
  <c r="D6" i="26" s="1"/>
  <c r="I34" i="26"/>
  <c r="H34" i="26"/>
  <c r="G34" i="26"/>
  <c r="E34" i="26"/>
  <c r="C34" i="26"/>
  <c r="H22" i="26"/>
  <c r="D8" i="26" s="1"/>
  <c r="I23" i="23"/>
  <c r="D9" i="23" s="1"/>
  <c r="H23" i="23"/>
  <c r="I35" i="23"/>
  <c r="H35" i="23"/>
  <c r="G35" i="23"/>
  <c r="E35" i="23"/>
  <c r="C35" i="23"/>
  <c r="D22" i="23"/>
  <c r="H22" i="23" s="1"/>
  <c r="I22" i="23" s="1"/>
  <c r="D21" i="23"/>
  <c r="D20" i="23"/>
  <c r="D19" i="23"/>
  <c r="H19" i="23" s="1"/>
  <c r="I19" i="23" s="1"/>
  <c r="D18" i="23"/>
  <c r="F18" i="23" s="1"/>
  <c r="D17" i="23"/>
  <c r="H17" i="23" s="1"/>
  <c r="I17" i="23" s="1"/>
  <c r="AC30" i="25"/>
  <c r="AD30" i="25" s="1"/>
  <c r="AB30" i="25"/>
  <c r="AA30" i="25"/>
  <c r="Z30" i="25"/>
  <c r="Y30" i="25"/>
  <c r="X30" i="25"/>
  <c r="W30" i="25"/>
  <c r="V30" i="25"/>
  <c r="U30" i="25"/>
  <c r="T30" i="25"/>
  <c r="S30" i="25"/>
  <c r="R30" i="25"/>
  <c r="Q30" i="25"/>
  <c r="AC29" i="25"/>
  <c r="AD29" i="25" s="1"/>
  <c r="AB29" i="25"/>
  <c r="AA29" i="25"/>
  <c r="Z29" i="25"/>
  <c r="Y29" i="25"/>
  <c r="X29" i="25"/>
  <c r="W29" i="25"/>
  <c r="V29" i="25"/>
  <c r="U29" i="25"/>
  <c r="T29" i="25"/>
  <c r="S29" i="25"/>
  <c r="R29" i="25"/>
  <c r="Q29" i="25"/>
  <c r="AC28" i="25"/>
  <c r="AD28" i="25" s="1"/>
  <c r="AB28" i="25"/>
  <c r="AA28" i="25"/>
  <c r="Z28" i="25"/>
  <c r="Y28" i="25"/>
  <c r="X28" i="25"/>
  <c r="W28" i="25"/>
  <c r="V28" i="25"/>
  <c r="U28" i="25"/>
  <c r="T28" i="25"/>
  <c r="S28" i="25"/>
  <c r="R28" i="25"/>
  <c r="Q28" i="25"/>
  <c r="AC27" i="25"/>
  <c r="AD27" i="25" s="1"/>
  <c r="AB27" i="25"/>
  <c r="AA27" i="25"/>
  <c r="Z27" i="25"/>
  <c r="Y27" i="25"/>
  <c r="X27" i="25"/>
  <c r="W27" i="25"/>
  <c r="V27" i="25"/>
  <c r="U27" i="25"/>
  <c r="T27" i="25"/>
  <c r="S27" i="25"/>
  <c r="R27" i="25"/>
  <c r="Q27" i="25"/>
  <c r="AC26" i="25"/>
  <c r="AD26" i="25" s="1"/>
  <c r="AB26" i="25"/>
  <c r="AA26" i="25"/>
  <c r="Z26" i="25"/>
  <c r="Y26" i="25"/>
  <c r="X26" i="25"/>
  <c r="W26" i="25"/>
  <c r="V26" i="25"/>
  <c r="U26" i="25"/>
  <c r="T26" i="25"/>
  <c r="S26" i="25"/>
  <c r="R26" i="25"/>
  <c r="Q26" i="25"/>
  <c r="AF25" i="25" a="1"/>
  <c r="AF25" i="25" s="1"/>
  <c r="AD25" i="25"/>
  <c r="AG25" i="25" s="1"/>
  <c r="AC25" i="25"/>
  <c r="AB25" i="25"/>
  <c r="AA25" i="25"/>
  <c r="Z25" i="25"/>
  <c r="Y25" i="25"/>
  <c r="X25" i="25"/>
  <c r="W25" i="25"/>
  <c r="V25" i="25"/>
  <c r="U25" i="25"/>
  <c r="T25" i="25"/>
  <c r="S25" i="25"/>
  <c r="R25" i="25"/>
  <c r="Q25" i="25"/>
  <c r="AC24" i="25"/>
  <c r="AD24" i="25" s="1"/>
  <c r="AB24" i="25"/>
  <c r="AA24" i="25"/>
  <c r="Z24" i="25"/>
  <c r="Y24" i="25"/>
  <c r="X24" i="25"/>
  <c r="W24" i="25"/>
  <c r="V24" i="25"/>
  <c r="U24" i="25"/>
  <c r="T24" i="25"/>
  <c r="S24" i="25"/>
  <c r="R24" i="25"/>
  <c r="Q24" i="25"/>
  <c r="AD23" i="25"/>
  <c r="AG23" i="25" s="1"/>
  <c r="AC23" i="25"/>
  <c r="AB23" i="25"/>
  <c r="AA23" i="25"/>
  <c r="Z23" i="25"/>
  <c r="Y23" i="25"/>
  <c r="X23" i="25"/>
  <c r="W23" i="25"/>
  <c r="V23" i="25"/>
  <c r="U23" i="25"/>
  <c r="T23" i="25"/>
  <c r="S23" i="25"/>
  <c r="R23" i="25"/>
  <c r="Q23" i="25"/>
  <c r="AC22" i="25"/>
  <c r="AD22" i="25" s="1"/>
  <c r="AB22" i="25"/>
  <c r="AA22" i="25"/>
  <c r="Z22" i="25"/>
  <c r="Y22" i="25"/>
  <c r="X22" i="25"/>
  <c r="W22" i="25"/>
  <c r="V22" i="25"/>
  <c r="U22" i="25"/>
  <c r="T22" i="25"/>
  <c r="S22" i="25"/>
  <c r="R22" i="25"/>
  <c r="Q22" i="25"/>
  <c r="AD21" i="25"/>
  <c r="AG21" i="25" s="1"/>
  <c r="AC21" i="25"/>
  <c r="AB21" i="25"/>
  <c r="AA21" i="25"/>
  <c r="Z21" i="25"/>
  <c r="Y21" i="25"/>
  <c r="X21" i="25"/>
  <c r="W21" i="25"/>
  <c r="V21" i="25"/>
  <c r="U21" i="25"/>
  <c r="T21" i="25"/>
  <c r="S21" i="25"/>
  <c r="R21" i="25"/>
  <c r="Q21" i="25"/>
  <c r="AG20" i="25"/>
  <c r="AF20" i="25" a="1"/>
  <c r="AF20" i="25" s="1"/>
  <c r="AD20" i="25"/>
  <c r="AC20" i="25"/>
  <c r="AB20" i="25"/>
  <c r="AA20" i="25"/>
  <c r="Z20" i="25"/>
  <c r="Y20" i="25"/>
  <c r="X20" i="25"/>
  <c r="W20" i="25"/>
  <c r="V20" i="25"/>
  <c r="U20" i="25"/>
  <c r="T20" i="25"/>
  <c r="S20" i="25"/>
  <c r="R20" i="25"/>
  <c r="Q20" i="25"/>
  <c r="AC19" i="25"/>
  <c r="AD19" i="25" s="1"/>
  <c r="AB19" i="25"/>
  <c r="AA19" i="25"/>
  <c r="Z19" i="25"/>
  <c r="Y19" i="25"/>
  <c r="X19" i="25"/>
  <c r="W19" i="25"/>
  <c r="V19" i="25"/>
  <c r="U19" i="25"/>
  <c r="T19" i="25"/>
  <c r="S19" i="25"/>
  <c r="R19" i="25"/>
  <c r="Q19" i="25"/>
  <c r="AB18" i="25"/>
  <c r="AA18" i="25"/>
  <c r="Z18" i="25"/>
  <c r="Y18" i="25"/>
  <c r="W18" i="25"/>
  <c r="V18" i="25"/>
  <c r="U18" i="25"/>
  <c r="T18" i="25"/>
  <c r="S18" i="25"/>
  <c r="R18" i="25"/>
  <c r="Q18" i="25"/>
  <c r="AC17" i="25"/>
  <c r="AD17" i="25" s="1"/>
  <c r="AB17" i="25"/>
  <c r="AA17" i="25"/>
  <c r="Z17" i="25"/>
  <c r="Y17" i="25"/>
  <c r="X17" i="25"/>
  <c r="W17" i="25"/>
  <c r="V17" i="25"/>
  <c r="U17" i="25"/>
  <c r="T17" i="25"/>
  <c r="S17" i="25"/>
  <c r="R17" i="25"/>
  <c r="Q17" i="25"/>
  <c r="AC16" i="25"/>
  <c r="AD16" i="25" s="1"/>
  <c r="AB16" i="25"/>
  <c r="AA16" i="25"/>
  <c r="Z16" i="25"/>
  <c r="Y16" i="25"/>
  <c r="X16" i="25"/>
  <c r="W16" i="25"/>
  <c r="V16" i="25"/>
  <c r="U16" i="25"/>
  <c r="T16" i="25"/>
  <c r="S16" i="25"/>
  <c r="R16" i="25"/>
  <c r="Q16" i="25"/>
  <c r="AC15" i="25"/>
  <c r="AD15" i="25" s="1"/>
  <c r="AB15" i="25"/>
  <c r="AA15" i="25"/>
  <c r="Z15" i="25"/>
  <c r="Y15" i="25"/>
  <c r="X15" i="25"/>
  <c r="W15" i="25"/>
  <c r="V15" i="25"/>
  <c r="U15" i="25"/>
  <c r="T15" i="25"/>
  <c r="S15" i="25"/>
  <c r="R15" i="25"/>
  <c r="Q15" i="25"/>
  <c r="AC14" i="25"/>
  <c r="AD14" i="25" s="1"/>
  <c r="AB14" i="25"/>
  <c r="AA14" i="25"/>
  <c r="Z14" i="25"/>
  <c r="Y14" i="25"/>
  <c r="X14" i="25"/>
  <c r="W14" i="25"/>
  <c r="V14" i="25"/>
  <c r="U14" i="25"/>
  <c r="T14" i="25"/>
  <c r="S14" i="25"/>
  <c r="R14" i="25"/>
  <c r="Q14" i="25"/>
  <c r="AC13" i="25"/>
  <c r="AD13" i="25" s="1"/>
  <c r="AB13" i="25"/>
  <c r="AA13" i="25"/>
  <c r="Z13" i="25"/>
  <c r="Y13" i="25"/>
  <c r="X13" i="25"/>
  <c r="W13" i="25"/>
  <c r="V13" i="25"/>
  <c r="U13" i="25"/>
  <c r="T13" i="25"/>
  <c r="S13" i="25"/>
  <c r="R13" i="25"/>
  <c r="Q13" i="25"/>
  <c r="AC12" i="25"/>
  <c r="AD12" i="25" s="1"/>
  <c r="AB12" i="25"/>
  <c r="AA12" i="25"/>
  <c r="Z12" i="25"/>
  <c r="Y12" i="25"/>
  <c r="X12" i="25"/>
  <c r="W12" i="25"/>
  <c r="V12" i="25"/>
  <c r="U12" i="25"/>
  <c r="T12" i="25"/>
  <c r="S12" i="25"/>
  <c r="R12" i="25"/>
  <c r="Q12" i="25"/>
  <c r="AC11" i="25"/>
  <c r="AB11" i="25"/>
  <c r="AA11" i="25"/>
  <c r="Z11" i="25"/>
  <c r="Y11" i="25"/>
  <c r="X11" i="25"/>
  <c r="W11" i="25"/>
  <c r="V11" i="25"/>
  <c r="U11" i="25"/>
  <c r="T11" i="25"/>
  <c r="S11" i="25"/>
  <c r="R11" i="25"/>
  <c r="Q11" i="25"/>
  <c r="AC10" i="25"/>
  <c r="AB10" i="25"/>
  <c r="AA10" i="25"/>
  <c r="Z10" i="25"/>
  <c r="Y10" i="25"/>
  <c r="X10" i="25"/>
  <c r="W10" i="25"/>
  <c r="V10" i="25"/>
  <c r="U10" i="25"/>
  <c r="T10" i="25"/>
  <c r="S10" i="25"/>
  <c r="R10" i="25"/>
  <c r="Q10" i="25"/>
  <c r="G31" i="25"/>
  <c r="N30" i="25"/>
  <c r="L30" i="25"/>
  <c r="J30" i="25"/>
  <c r="O30" i="25" s="1"/>
  <c r="N29" i="25"/>
  <c r="L29" i="25"/>
  <c r="J29" i="25"/>
  <c r="O29" i="25" s="1"/>
  <c r="N28" i="25"/>
  <c r="L28" i="25"/>
  <c r="O28" i="25" s="1"/>
  <c r="J28" i="25"/>
  <c r="N27" i="25"/>
  <c r="L27" i="25"/>
  <c r="J27" i="25"/>
  <c r="O27" i="25" s="1"/>
  <c r="N26" i="25"/>
  <c r="L26" i="25"/>
  <c r="J26" i="25"/>
  <c r="O26" i="25" s="1"/>
  <c r="N25" i="25"/>
  <c r="L25" i="25"/>
  <c r="J25" i="25"/>
  <c r="O25" i="25" s="1"/>
  <c r="N24" i="25"/>
  <c r="L24" i="25"/>
  <c r="O24" i="25" s="1"/>
  <c r="J24" i="25"/>
  <c r="N23" i="25"/>
  <c r="L23" i="25"/>
  <c r="J23" i="25"/>
  <c r="O23" i="25" s="1"/>
  <c r="N22" i="25"/>
  <c r="L22" i="25"/>
  <c r="J22" i="25"/>
  <c r="O22" i="25" s="1"/>
  <c r="N21" i="25"/>
  <c r="L21" i="25"/>
  <c r="J21" i="25"/>
  <c r="O21" i="25" s="1"/>
  <c r="N20" i="25"/>
  <c r="L20" i="25"/>
  <c r="O20" i="25" s="1"/>
  <c r="J20" i="25"/>
  <c r="N19" i="25"/>
  <c r="L19" i="25"/>
  <c r="J19" i="25"/>
  <c r="O19" i="25" s="1"/>
  <c r="N18" i="25"/>
  <c r="L18" i="25"/>
  <c r="J18" i="25"/>
  <c r="O18" i="25" s="1"/>
  <c r="AC18" i="25" s="1"/>
  <c r="AD18" i="25" s="1"/>
  <c r="N17" i="25"/>
  <c r="L17" i="25"/>
  <c r="J17" i="25"/>
  <c r="O17" i="25" s="1"/>
  <c r="N16" i="25"/>
  <c r="L16" i="25"/>
  <c r="O16" i="25" s="1"/>
  <c r="J16" i="25"/>
  <c r="N15" i="25"/>
  <c r="L15" i="25"/>
  <c r="J15" i="25"/>
  <c r="O15" i="25" s="1"/>
  <c r="N14" i="25"/>
  <c r="L14" i="25"/>
  <c r="J14" i="25"/>
  <c r="O14" i="25" s="1"/>
  <c r="N13" i="25"/>
  <c r="L13" i="25"/>
  <c r="J13" i="25"/>
  <c r="O13" i="25" s="1"/>
  <c r="N12" i="25"/>
  <c r="L12" i="25"/>
  <c r="O12" i="25" s="1"/>
  <c r="J12" i="25"/>
  <c r="N11" i="25"/>
  <c r="N31" i="25" s="1"/>
  <c r="L11" i="25"/>
  <c r="L31" i="25" s="1"/>
  <c r="J11" i="25"/>
  <c r="O11" i="25" s="1"/>
  <c r="M10" i="1"/>
  <c r="M11" i="1"/>
  <c r="D7" i="23"/>
  <c r="D6" i="23"/>
  <c r="H18" i="23" l="1"/>
  <c r="I18" i="23" s="1"/>
  <c r="K18" i="23" s="1"/>
  <c r="M18" i="23" s="1"/>
  <c r="N18" i="23" s="1"/>
  <c r="F17" i="23"/>
  <c r="F23" i="23" s="1"/>
  <c r="F22" i="23"/>
  <c r="K22" i="23"/>
  <c r="L22" i="23" s="1"/>
  <c r="K17" i="23"/>
  <c r="AF18" i="25" a="1"/>
  <c r="AF18" i="25" s="1"/>
  <c r="AG18" i="25"/>
  <c r="K19" i="23"/>
  <c r="X18" i="25"/>
  <c r="F21" i="23"/>
  <c r="H21" i="23"/>
  <c r="I21" i="23" s="1"/>
  <c r="E8" i="26"/>
  <c r="F20" i="23"/>
  <c r="H20" i="23"/>
  <c r="I20" i="23" s="1"/>
  <c r="AC31" i="25"/>
  <c r="F19" i="23"/>
  <c r="AG16" i="25"/>
  <c r="AF16" i="25" a="1"/>
  <c r="AF16" i="25" s="1"/>
  <c r="AG29" i="25"/>
  <c r="AF29" i="25" a="1"/>
  <c r="AF29" i="25" s="1"/>
  <c r="AG22" i="25"/>
  <c r="AF22" i="25" a="1"/>
  <c r="AF22" i="25" s="1"/>
  <c r="AG28" i="25"/>
  <c r="AF28" i="25" a="1"/>
  <c r="AF28" i="25" s="1"/>
  <c r="AG27" i="25"/>
  <c r="AF27" i="25" a="1"/>
  <c r="AF27" i="25" s="1"/>
  <c r="AG13" i="25"/>
  <c r="AF13" i="25" a="1"/>
  <c r="AF13" i="25" s="1"/>
  <c r="AF19" i="25" a="1"/>
  <c r="AF19" i="25" s="1"/>
  <c r="AG19" i="25"/>
  <c r="AG15" i="25"/>
  <c r="AF15" i="25" a="1"/>
  <c r="AF15" i="25" s="1"/>
  <c r="AG14" i="25"/>
  <c r="AF14" i="25" a="1"/>
  <c r="AF14" i="25" s="1"/>
  <c r="AG26" i="25"/>
  <c r="AF26" i="25" a="1"/>
  <c r="AF26" i="25" s="1"/>
  <c r="AG12" i="25"/>
  <c r="AF12" i="25" a="1"/>
  <c r="AF12" i="25" s="1"/>
  <c r="AG17" i="25"/>
  <c r="AF17" i="25" a="1"/>
  <c r="AF17" i="25" s="1"/>
  <c r="AG24" i="25"/>
  <c r="AF24" i="25" a="1"/>
  <c r="AF24" i="25" s="1"/>
  <c r="AG30" i="25"/>
  <c r="AF30" i="25" a="1"/>
  <c r="AF30" i="25" s="1"/>
  <c r="AF21" i="25" a="1"/>
  <c r="AF21" i="25" s="1"/>
  <c r="AF23" i="25" a="1"/>
  <c r="AF23" i="25" s="1"/>
  <c r="AD11" i="25"/>
  <c r="O31" i="25"/>
  <c r="J31" i="25"/>
  <c r="L19" i="23" l="1"/>
  <c r="L17" i="23"/>
  <c r="L18" i="23"/>
  <c r="O18" i="23"/>
  <c r="P18" i="23" s="1"/>
  <c r="M19" i="23"/>
  <c r="N19" i="23" s="1"/>
  <c r="K21" i="23"/>
  <c r="M21" i="23" s="1"/>
  <c r="N21" i="23" s="1"/>
  <c r="M17" i="23"/>
  <c r="M22" i="23"/>
  <c r="N22" i="23" s="1"/>
  <c r="K20" i="23"/>
  <c r="M20" i="23" s="1"/>
  <c r="N20" i="23" s="1"/>
  <c r="AD31" i="25"/>
  <c r="AG11" i="25"/>
  <c r="AG31" i="25" s="1"/>
  <c r="AF11" i="25" a="1"/>
  <c r="AF11" i="25" s="1"/>
  <c r="O19" i="23" l="1"/>
  <c r="P19" i="23" s="1"/>
  <c r="O22" i="23"/>
  <c r="P22" i="23" s="1"/>
  <c r="L20" i="23"/>
  <c r="O20" i="23"/>
  <c r="P20" i="23" s="1"/>
  <c r="N17" i="23"/>
  <c r="M23" i="23"/>
  <c r="K23" i="23"/>
  <c r="L21" i="23"/>
  <c r="O21" i="23"/>
  <c r="P21" i="23" s="1"/>
  <c r="O17" i="23"/>
  <c r="P17" i="23" l="1"/>
  <c r="O23" i="23"/>
  <c r="L23" i="23"/>
  <c r="D10" i="23"/>
  <c r="N23" i="23"/>
  <c r="D11" i="23"/>
  <c r="D12" i="23" l="1"/>
  <c r="P23" i="23"/>
  <c r="J48" i="20" l="1"/>
  <c r="AC21" i="1" a="1"/>
  <c r="AC21" i="1" s="1"/>
  <c r="F56" i="20" a="1"/>
  <c r="F56" i="20" s="1"/>
  <c r="AA12" i="17"/>
  <c r="AA13" i="17"/>
  <c r="AA14" i="17"/>
  <c r="AA15" i="17"/>
  <c r="AA16" i="17"/>
  <c r="AA18" i="17"/>
  <c r="AA19" i="17"/>
  <c r="AA20" i="17"/>
  <c r="AA21" i="17"/>
  <c r="AA22" i="17"/>
  <c r="AA23" i="17"/>
  <c r="AA24" i="17"/>
  <c r="AA25" i="17"/>
  <c r="AA11" i="17"/>
  <c r="X12" i="17"/>
  <c r="X13" i="17"/>
  <c r="X14" i="17"/>
  <c r="X15" i="17"/>
  <c r="X16" i="17"/>
  <c r="X18" i="17"/>
  <c r="X19" i="17"/>
  <c r="X20" i="17"/>
  <c r="X21" i="17"/>
  <c r="X22" i="17"/>
  <c r="X23" i="17"/>
  <c r="X24" i="17"/>
  <c r="X25" i="17"/>
  <c r="X11" i="17"/>
  <c r="M12" i="17"/>
  <c r="N12" i="17"/>
  <c r="O12" i="17"/>
  <c r="P12" i="17"/>
  <c r="Q12" i="17"/>
  <c r="R12" i="17"/>
  <c r="S12" i="17"/>
  <c r="T12" i="17"/>
  <c r="U12" i="17"/>
  <c r="V12" i="17"/>
  <c r="W12" i="17"/>
  <c r="M13" i="17"/>
  <c r="N13" i="17"/>
  <c r="O13" i="17"/>
  <c r="P13" i="17"/>
  <c r="Q13" i="17"/>
  <c r="R13" i="17"/>
  <c r="S13" i="17"/>
  <c r="T13" i="17"/>
  <c r="U13" i="17"/>
  <c r="V13" i="17"/>
  <c r="W13" i="17"/>
  <c r="M14" i="17"/>
  <c r="N14" i="17"/>
  <c r="O14" i="17"/>
  <c r="P14" i="17"/>
  <c r="Q14" i="17"/>
  <c r="R14" i="17"/>
  <c r="S14" i="17"/>
  <c r="T14" i="17"/>
  <c r="U14" i="17"/>
  <c r="V14" i="17"/>
  <c r="W14" i="17"/>
  <c r="M15" i="17"/>
  <c r="N15" i="17"/>
  <c r="O15" i="17"/>
  <c r="P15" i="17"/>
  <c r="Q15" i="17"/>
  <c r="R15" i="17"/>
  <c r="S15" i="17"/>
  <c r="T15" i="17"/>
  <c r="U15" i="17"/>
  <c r="V15" i="17"/>
  <c r="W15" i="17"/>
  <c r="M16" i="17"/>
  <c r="N16" i="17"/>
  <c r="O16" i="17"/>
  <c r="P16" i="17"/>
  <c r="Q16" i="17"/>
  <c r="R16" i="17"/>
  <c r="S16" i="17"/>
  <c r="T16" i="17"/>
  <c r="U16" i="17"/>
  <c r="V16" i="17"/>
  <c r="W16" i="17"/>
  <c r="M17" i="17"/>
  <c r="N17" i="17"/>
  <c r="O17" i="17"/>
  <c r="P17" i="17"/>
  <c r="Q17" i="17"/>
  <c r="R17" i="17"/>
  <c r="S17" i="17"/>
  <c r="T17" i="17"/>
  <c r="U17" i="17"/>
  <c r="V17" i="17"/>
  <c r="X17" i="17" s="1"/>
  <c r="W17" i="17"/>
  <c r="M18" i="17"/>
  <c r="N18" i="17"/>
  <c r="O18" i="17"/>
  <c r="P18" i="17"/>
  <c r="Q18" i="17"/>
  <c r="R18" i="17"/>
  <c r="S18" i="17"/>
  <c r="T18" i="17"/>
  <c r="U18" i="17"/>
  <c r="V18" i="17"/>
  <c r="W18" i="17"/>
  <c r="M19" i="17"/>
  <c r="N19" i="17"/>
  <c r="O19" i="17"/>
  <c r="P19" i="17"/>
  <c r="Q19" i="17"/>
  <c r="R19" i="17"/>
  <c r="S19" i="17"/>
  <c r="T19" i="17"/>
  <c r="U19" i="17"/>
  <c r="V19" i="17"/>
  <c r="W19" i="17"/>
  <c r="M20" i="17"/>
  <c r="N20" i="17"/>
  <c r="O20" i="17"/>
  <c r="P20" i="17"/>
  <c r="Q20" i="17"/>
  <c r="R20" i="17"/>
  <c r="S20" i="17"/>
  <c r="T20" i="17"/>
  <c r="U20" i="17"/>
  <c r="V20" i="17"/>
  <c r="W20" i="17"/>
  <c r="M21" i="17"/>
  <c r="N21" i="17"/>
  <c r="O21" i="17"/>
  <c r="P21" i="17"/>
  <c r="Q21" i="17"/>
  <c r="R21" i="17"/>
  <c r="S21" i="17"/>
  <c r="T21" i="17"/>
  <c r="U21" i="17"/>
  <c r="V21" i="17"/>
  <c r="W21" i="17"/>
  <c r="Z21" i="17" s="1" a="1"/>
  <c r="Z21" i="17" s="1"/>
  <c r="M22" i="17"/>
  <c r="N22" i="17"/>
  <c r="O22" i="17"/>
  <c r="P22" i="17"/>
  <c r="Q22" i="17"/>
  <c r="R22" i="17"/>
  <c r="S22" i="17"/>
  <c r="T22" i="17"/>
  <c r="U22" i="17"/>
  <c r="V22" i="17"/>
  <c r="W22" i="17"/>
  <c r="M23" i="17"/>
  <c r="N23" i="17"/>
  <c r="O23" i="17"/>
  <c r="P23" i="17"/>
  <c r="Q23" i="17"/>
  <c r="R23" i="17"/>
  <c r="S23" i="17"/>
  <c r="T23" i="17"/>
  <c r="U23" i="17"/>
  <c r="V23" i="17"/>
  <c r="W23" i="17"/>
  <c r="M24" i="17"/>
  <c r="N24" i="17"/>
  <c r="O24" i="17"/>
  <c r="P24" i="17"/>
  <c r="Q24" i="17"/>
  <c r="R24" i="17"/>
  <c r="S24" i="17"/>
  <c r="T24" i="17"/>
  <c r="U24" i="17"/>
  <c r="V24" i="17"/>
  <c r="W24" i="17"/>
  <c r="M25" i="17"/>
  <c r="N25" i="17"/>
  <c r="O25" i="17"/>
  <c r="P25" i="17"/>
  <c r="Q25" i="17"/>
  <c r="R25" i="17"/>
  <c r="S25" i="17"/>
  <c r="T25" i="17"/>
  <c r="U25" i="17"/>
  <c r="V25" i="17"/>
  <c r="W25" i="17"/>
  <c r="N11" i="17"/>
  <c r="O11" i="17"/>
  <c r="P11" i="17"/>
  <c r="Q11" i="17"/>
  <c r="R11" i="17"/>
  <c r="S11" i="17"/>
  <c r="T11" i="17"/>
  <c r="U11" i="17"/>
  <c r="V11" i="17"/>
  <c r="W11" i="17"/>
  <c r="M11" i="17"/>
  <c r="K26" i="17"/>
  <c r="Z19" i="17" a="1"/>
  <c r="Z19" i="17" s="1"/>
  <c r="Z13" i="17" a="1"/>
  <c r="Z13" i="17" s="1"/>
  <c r="AK27" i="21"/>
  <c r="AH27" i="21"/>
  <c r="AE13" i="21"/>
  <c r="AH13" i="21" s="1"/>
  <c r="AH11" i="21"/>
  <c r="W11" i="21"/>
  <c r="X11" i="21"/>
  <c r="Y11" i="21"/>
  <c r="Z11" i="21"/>
  <c r="AA11" i="21"/>
  <c r="AB11" i="21"/>
  <c r="AC11" i="21"/>
  <c r="AD11" i="21"/>
  <c r="AE11" i="21"/>
  <c r="AF11" i="21"/>
  <c r="W12" i="21"/>
  <c r="X12" i="21"/>
  <c r="Y12" i="21"/>
  <c r="Z12" i="21"/>
  <c r="AA12" i="21"/>
  <c r="AB12" i="21"/>
  <c r="AC12" i="21"/>
  <c r="AD12" i="21"/>
  <c r="AE12" i="21"/>
  <c r="AF12" i="21"/>
  <c r="W13" i="21"/>
  <c r="X13" i="21"/>
  <c r="Y13" i="21"/>
  <c r="Z13" i="21"/>
  <c r="AA13" i="21"/>
  <c r="AB13" i="21"/>
  <c r="AC13" i="21"/>
  <c r="AD13" i="21"/>
  <c r="AF13" i="21"/>
  <c r="W14" i="21"/>
  <c r="X14" i="21"/>
  <c r="Y14" i="21"/>
  <c r="Z14" i="21"/>
  <c r="AA14" i="21"/>
  <c r="AB14" i="21"/>
  <c r="AC14" i="21"/>
  <c r="AD14" i="21"/>
  <c r="AE14" i="21"/>
  <c r="AF14" i="21"/>
  <c r="W15" i="21"/>
  <c r="X15" i="21"/>
  <c r="Y15" i="21"/>
  <c r="Z15" i="21"/>
  <c r="AA15" i="21"/>
  <c r="AB15" i="21"/>
  <c r="AC15" i="21"/>
  <c r="AD15" i="21"/>
  <c r="AE15" i="21"/>
  <c r="AF15" i="21"/>
  <c r="W16" i="21"/>
  <c r="X16" i="21"/>
  <c r="Y16" i="21"/>
  <c r="Z16" i="21"/>
  <c r="AA16" i="21"/>
  <c r="AB16" i="21"/>
  <c r="AC16" i="21"/>
  <c r="AD16" i="21"/>
  <c r="AE16" i="21"/>
  <c r="AF16" i="21"/>
  <c r="W17" i="21"/>
  <c r="X17" i="21"/>
  <c r="Y17" i="21"/>
  <c r="Z17" i="21"/>
  <c r="AA17" i="21"/>
  <c r="AB17" i="21"/>
  <c r="AC17" i="21"/>
  <c r="AD17" i="21"/>
  <c r="AE17" i="21"/>
  <c r="AF17" i="21"/>
  <c r="W18" i="21"/>
  <c r="X18" i="21"/>
  <c r="Y18" i="21"/>
  <c r="Z18" i="21"/>
  <c r="AA18" i="21"/>
  <c r="AB18" i="21"/>
  <c r="AC18" i="21"/>
  <c r="AJ18" i="21" s="1" a="1"/>
  <c r="AJ18" i="21" s="1"/>
  <c r="AD18" i="21"/>
  <c r="AE18" i="21"/>
  <c r="AF18" i="21"/>
  <c r="W19" i="21"/>
  <c r="X19" i="21"/>
  <c r="Y19" i="21"/>
  <c r="Z19" i="21"/>
  <c r="AA19" i="21"/>
  <c r="AB19" i="21"/>
  <c r="AC19" i="21"/>
  <c r="AD19" i="21"/>
  <c r="AE19" i="21"/>
  <c r="AF19" i="21"/>
  <c r="W20" i="21"/>
  <c r="X20" i="21"/>
  <c r="Y20" i="21"/>
  <c r="Z20" i="21"/>
  <c r="AA20" i="21"/>
  <c r="AB20" i="21"/>
  <c r="AC20" i="21"/>
  <c r="AD20" i="21"/>
  <c r="AE20" i="21"/>
  <c r="AF20" i="21"/>
  <c r="W21" i="21"/>
  <c r="X21" i="21"/>
  <c r="Y21" i="21"/>
  <c r="Z21" i="21"/>
  <c r="AA21" i="21"/>
  <c r="AB21" i="21"/>
  <c r="AC21" i="21"/>
  <c r="AJ21" i="21" s="1" a="1"/>
  <c r="AJ21" i="21" s="1"/>
  <c r="AD21" i="21"/>
  <c r="AE21" i="21"/>
  <c r="AF21" i="21"/>
  <c r="W22" i="21"/>
  <c r="X22" i="21"/>
  <c r="Y22" i="21"/>
  <c r="Z22" i="21"/>
  <c r="AA22" i="21"/>
  <c r="AB22" i="21"/>
  <c r="AC22" i="21"/>
  <c r="AD22" i="21"/>
  <c r="AE22" i="21"/>
  <c r="AF22" i="21"/>
  <c r="W23" i="21"/>
  <c r="X23" i="21"/>
  <c r="Y23" i="21"/>
  <c r="Z23" i="21"/>
  <c r="AA23" i="21"/>
  <c r="AB23" i="21"/>
  <c r="AC23" i="21"/>
  <c r="AJ23" i="21" s="1" a="1"/>
  <c r="AJ23" i="21" s="1"/>
  <c r="AD23" i="21"/>
  <c r="AE23" i="21"/>
  <c r="AF23" i="21"/>
  <c r="W24" i="21"/>
  <c r="X24" i="21"/>
  <c r="Y24" i="21"/>
  <c r="Z24" i="21"/>
  <c r="AA24" i="21"/>
  <c r="AB24" i="21"/>
  <c r="AC24" i="21"/>
  <c r="AD24" i="21"/>
  <c r="AE24" i="21"/>
  <c r="AF24" i="21"/>
  <c r="W25" i="21"/>
  <c r="X25" i="21"/>
  <c r="Y25" i="21"/>
  <c r="Z25" i="21"/>
  <c r="AA25" i="21"/>
  <c r="AB25" i="21"/>
  <c r="AC25" i="21"/>
  <c r="AD25" i="21"/>
  <c r="AE25" i="21"/>
  <c r="AF25" i="21"/>
  <c r="W26" i="21"/>
  <c r="X26" i="21"/>
  <c r="Y26" i="21"/>
  <c r="Z26" i="21"/>
  <c r="AA26" i="21"/>
  <c r="AB26" i="21"/>
  <c r="AC26" i="21"/>
  <c r="AJ26" i="21" s="1" a="1"/>
  <c r="AJ26" i="21" s="1"/>
  <c r="AD26" i="21"/>
  <c r="AE26" i="21"/>
  <c r="AF26" i="21"/>
  <c r="X10" i="21"/>
  <c r="Y10" i="21"/>
  <c r="Z10" i="21"/>
  <c r="AA10" i="21"/>
  <c r="AB10" i="21"/>
  <c r="AC10" i="21"/>
  <c r="AD10" i="21"/>
  <c r="AE10" i="21"/>
  <c r="AF10" i="21"/>
  <c r="W10" i="21"/>
  <c r="AJ13" i="21" a="1"/>
  <c r="AJ13" i="21" s="1"/>
  <c r="AJ12" i="21" a="1"/>
  <c r="AJ12" i="21" s="1"/>
  <c r="AJ14" i="21" a="1"/>
  <c r="AJ14" i="21" s="1"/>
  <c r="AJ15" i="21" a="1"/>
  <c r="AJ15" i="21" s="1"/>
  <c r="AJ16" i="21" a="1"/>
  <c r="AJ16" i="21" s="1"/>
  <c r="AJ17" i="21" a="1"/>
  <c r="AJ17" i="21" s="1"/>
  <c r="AJ19" i="21" a="1"/>
  <c r="AJ19" i="21" s="1"/>
  <c r="AJ20" i="21" a="1"/>
  <c r="AJ20" i="21" s="1"/>
  <c r="AJ22" i="21" a="1"/>
  <c r="AJ22" i="21" s="1"/>
  <c r="AJ24" i="21" a="1"/>
  <c r="AJ24" i="21" s="1"/>
  <c r="AJ25" i="21" a="1"/>
  <c r="AJ25" i="21" s="1"/>
  <c r="AJ11" i="21" a="1"/>
  <c r="AJ11" i="21" s="1"/>
  <c r="AA17" i="17" l="1"/>
  <c r="Z17" i="17" a="1"/>
  <c r="Z17" i="17" s="1"/>
  <c r="V26" i="17"/>
  <c r="Z23" i="17" a="1"/>
  <c r="Z23" i="17" s="1"/>
  <c r="Z15" i="17" a="1"/>
  <c r="Z15" i="17" s="1"/>
  <c r="Z11" i="17" a="1"/>
  <c r="Z11" i="17" s="1"/>
  <c r="X26" i="17"/>
  <c r="Z12" i="17" a="1"/>
  <c r="Z12" i="17" s="1"/>
  <c r="Z16" i="17" a="1"/>
  <c r="Z16" i="17" s="1"/>
  <c r="Z20" i="17" a="1"/>
  <c r="Z20" i="17" s="1"/>
  <c r="Z24" i="17" a="1"/>
  <c r="Z24" i="17" s="1"/>
  <c r="Z25" i="17" a="1"/>
  <c r="Z25" i="17" s="1"/>
  <c r="Z14" i="17" a="1"/>
  <c r="Z14" i="17" s="1"/>
  <c r="Z18" i="17" a="1"/>
  <c r="Z18" i="17" s="1"/>
  <c r="Z22" i="17" a="1"/>
  <c r="Z22" i="17" s="1"/>
  <c r="AA26" i="17" l="1"/>
  <c r="AH23" i="21"/>
  <c r="AK23" i="21" s="1"/>
  <c r="AH22" i="21"/>
  <c r="AK22" i="21" s="1"/>
  <c r="AH21" i="21"/>
  <c r="AK21" i="21" s="1"/>
  <c r="AH20" i="21"/>
  <c r="AK20" i="21" s="1"/>
  <c r="AH19" i="21"/>
  <c r="AK19" i="21" s="1"/>
  <c r="AH15" i="21"/>
  <c r="AK15" i="21" s="1"/>
  <c r="AH14" i="21"/>
  <c r="AK14" i="21" s="1"/>
  <c r="AK13" i="21"/>
  <c r="AH12" i="21"/>
  <c r="AK12" i="21" s="1"/>
  <c r="AC29" i="14"/>
  <c r="AE29" i="14"/>
  <c r="AH29" i="14"/>
  <c r="AK29" i="14"/>
  <c r="AJ13" i="14" a="1"/>
  <c r="AJ13" i="14" s="1"/>
  <c r="AJ28" i="14" a="1"/>
  <c r="AJ28" i="14" s="1"/>
  <c r="AH28" i="14"/>
  <c r="AK28" i="14" s="1"/>
  <c r="AF28" i="14"/>
  <c r="AE28" i="14"/>
  <c r="AD28" i="14"/>
  <c r="AC28" i="14"/>
  <c r="AB28" i="14"/>
  <c r="AA28" i="14"/>
  <c r="Z28" i="14"/>
  <c r="Y28" i="14"/>
  <c r="X28" i="14"/>
  <c r="W28" i="14"/>
  <c r="AJ27" i="14" a="1"/>
  <c r="AJ27" i="14" s="1"/>
  <c r="AH27" i="14"/>
  <c r="AK27" i="14" s="1"/>
  <c r="AF27" i="14"/>
  <c r="AE27" i="14"/>
  <c r="AD27" i="14"/>
  <c r="AC27" i="14"/>
  <c r="AB27" i="14"/>
  <c r="AA27" i="14"/>
  <c r="Z27" i="14"/>
  <c r="Y27" i="14"/>
  <c r="X27" i="14"/>
  <c r="W27" i="14"/>
  <c r="AF26" i="14"/>
  <c r="AE26" i="14"/>
  <c r="AJ26" i="14" s="1" a="1"/>
  <c r="AJ26" i="14" s="1"/>
  <c r="AD26" i="14"/>
  <c r="AC26" i="14"/>
  <c r="AB26" i="14"/>
  <c r="AA26" i="14"/>
  <c r="Z26" i="14"/>
  <c r="Y26" i="14"/>
  <c r="X26" i="14"/>
  <c r="W26" i="14"/>
  <c r="AF25" i="14"/>
  <c r="AE25" i="14"/>
  <c r="AH25" i="14" s="1"/>
  <c r="AK25" i="14" s="1"/>
  <c r="AD25" i="14"/>
  <c r="AC25" i="14"/>
  <c r="AJ25" i="14" s="1" a="1"/>
  <c r="AJ25" i="14" s="1"/>
  <c r="AB25" i="14"/>
  <c r="AA25" i="14"/>
  <c r="Z25" i="14"/>
  <c r="Y25" i="14"/>
  <c r="X25" i="14"/>
  <c r="W25" i="14"/>
  <c r="AF24" i="14"/>
  <c r="AE24" i="14"/>
  <c r="AD24" i="14"/>
  <c r="AC24" i="14"/>
  <c r="AJ24" i="14" s="1" a="1"/>
  <c r="AJ24" i="14" s="1"/>
  <c r="AB24" i="14"/>
  <c r="AA24" i="14"/>
  <c r="Z24" i="14"/>
  <c r="Y24" i="14"/>
  <c r="X24" i="14"/>
  <c r="W24" i="14"/>
  <c r="AF23" i="14"/>
  <c r="AE23" i="14"/>
  <c r="AH23" i="14" s="1"/>
  <c r="AK23" i="14" s="1"/>
  <c r="AD23" i="14"/>
  <c r="AC23" i="14"/>
  <c r="AJ23" i="14" s="1" a="1"/>
  <c r="AJ23" i="14" s="1"/>
  <c r="AB23" i="14"/>
  <c r="AA23" i="14"/>
  <c r="Z23" i="14"/>
  <c r="Y23" i="14"/>
  <c r="X23" i="14"/>
  <c r="W23" i="14"/>
  <c r="AF22" i="14"/>
  <c r="AE22" i="14"/>
  <c r="AH22" i="14" s="1"/>
  <c r="AK22" i="14" s="1"/>
  <c r="AD22" i="14"/>
  <c r="AC22" i="14"/>
  <c r="AJ22" i="14" s="1" a="1"/>
  <c r="AJ22" i="14" s="1"/>
  <c r="AB22" i="14"/>
  <c r="AA22" i="14"/>
  <c r="Z22" i="14"/>
  <c r="Y22" i="14"/>
  <c r="X22" i="14"/>
  <c r="W22" i="14"/>
  <c r="AF21" i="14"/>
  <c r="AE21" i="14"/>
  <c r="AH21" i="14" s="1"/>
  <c r="AK21" i="14" s="1"/>
  <c r="AD21" i="14"/>
  <c r="AC21" i="14"/>
  <c r="AJ21" i="14" s="1" a="1"/>
  <c r="AJ21" i="14" s="1"/>
  <c r="AB21" i="14"/>
  <c r="AA21" i="14"/>
  <c r="Z21" i="14"/>
  <c r="Y21" i="14"/>
  <c r="X21" i="14"/>
  <c r="W21" i="14"/>
  <c r="AJ20" i="14" a="1"/>
  <c r="AJ20" i="14" s="1"/>
  <c r="AH20" i="14"/>
  <c r="AK20" i="14" s="1"/>
  <c r="AF20" i="14"/>
  <c r="AE20" i="14"/>
  <c r="AD20" i="14"/>
  <c r="AC20" i="14"/>
  <c r="AB20" i="14"/>
  <c r="AA20" i="14"/>
  <c r="Z20" i="14"/>
  <c r="Y20" i="14"/>
  <c r="X20" i="14"/>
  <c r="W20" i="14"/>
  <c r="AJ19" i="14" a="1"/>
  <c r="AJ19" i="14" s="1"/>
  <c r="AH19" i="14"/>
  <c r="AK19" i="14" s="1"/>
  <c r="AF19" i="14"/>
  <c r="AE19" i="14"/>
  <c r="AD19" i="14"/>
  <c r="AC19" i="14"/>
  <c r="AB19" i="14"/>
  <c r="AA19" i="14"/>
  <c r="Z19" i="14"/>
  <c r="Y19" i="14"/>
  <c r="X19" i="14"/>
  <c r="W19" i="14"/>
  <c r="AF18" i="14"/>
  <c r="AE18" i="14"/>
  <c r="AJ18" i="14" s="1" a="1"/>
  <c r="AJ18" i="14" s="1"/>
  <c r="AD18" i="14"/>
  <c r="AC18" i="14"/>
  <c r="AB18" i="14"/>
  <c r="AA18" i="14"/>
  <c r="Z18" i="14"/>
  <c r="Y18" i="14"/>
  <c r="X18" i="14"/>
  <c r="W18" i="14"/>
  <c r="AF17" i="14"/>
  <c r="AE17" i="14"/>
  <c r="AH17" i="14" s="1"/>
  <c r="AK17" i="14" s="1"/>
  <c r="AD17" i="14"/>
  <c r="AC17" i="14"/>
  <c r="AJ17" i="14" s="1" a="1"/>
  <c r="AJ17" i="14" s="1"/>
  <c r="AB17" i="14"/>
  <c r="AA17" i="14"/>
  <c r="Z17" i="14"/>
  <c r="Y17" i="14"/>
  <c r="X17" i="14"/>
  <c r="W17" i="14"/>
  <c r="AF16" i="14"/>
  <c r="AE16" i="14"/>
  <c r="AD16" i="14"/>
  <c r="AC16" i="14"/>
  <c r="AJ16" i="14" s="1" a="1"/>
  <c r="AJ16" i="14" s="1"/>
  <c r="AB16" i="14"/>
  <c r="AA16" i="14"/>
  <c r="Z16" i="14"/>
  <c r="Y16" i="14"/>
  <c r="X16" i="14"/>
  <c r="W16" i="14"/>
  <c r="AF15" i="14"/>
  <c r="AE15" i="14"/>
  <c r="AH15" i="14" s="1"/>
  <c r="AK15" i="14" s="1"/>
  <c r="AD15" i="14"/>
  <c r="AD29" i="14" s="1"/>
  <c r="AC15" i="14"/>
  <c r="AJ15" i="14" s="1" a="1"/>
  <c r="AJ15" i="14" s="1"/>
  <c r="AB15" i="14"/>
  <c r="AA15" i="14"/>
  <c r="Z15" i="14"/>
  <c r="Y15" i="14"/>
  <c r="X15" i="14"/>
  <c r="W15" i="14"/>
  <c r="AF14" i="14"/>
  <c r="AE14" i="14"/>
  <c r="AH14" i="14" s="1"/>
  <c r="AK14" i="14" s="1"/>
  <c r="AD14" i="14"/>
  <c r="AC14" i="14"/>
  <c r="AJ14" i="14" s="1" a="1"/>
  <c r="AJ14" i="14" s="1"/>
  <c r="AB14" i="14"/>
  <c r="AA14" i="14"/>
  <c r="Z14" i="14"/>
  <c r="Y14" i="14"/>
  <c r="X14" i="14"/>
  <c r="W14" i="14"/>
  <c r="AF13" i="14"/>
  <c r="AE13" i="14"/>
  <c r="AD13" i="14"/>
  <c r="AC13" i="14"/>
  <c r="AB13" i="14"/>
  <c r="AA13" i="14"/>
  <c r="Z13" i="14"/>
  <c r="Y13" i="14"/>
  <c r="X13" i="14"/>
  <c r="W13" i="14"/>
  <c r="AF12" i="14"/>
  <c r="AE12" i="14"/>
  <c r="AD12" i="14"/>
  <c r="AC12" i="14"/>
  <c r="AB12" i="14"/>
  <c r="AA12" i="14"/>
  <c r="Z12" i="14"/>
  <c r="Y12" i="14"/>
  <c r="X12" i="14"/>
  <c r="W12" i="14"/>
  <c r="AJ47" i="13" a="1"/>
  <c r="AJ47" i="13" s="1"/>
  <c r="AJ43" i="13" a="1"/>
  <c r="AJ43" i="13" s="1"/>
  <c r="AJ62" i="13" a="1"/>
  <c r="AJ62" i="13" s="1"/>
  <c r="AJ61" i="13" a="1"/>
  <c r="AJ61" i="13" s="1"/>
  <c r="AJ60" i="13" a="1"/>
  <c r="AJ60" i="13" s="1"/>
  <c r="AJ59" i="13" a="1"/>
  <c r="AJ59" i="13" s="1"/>
  <c r="AJ58" i="13" a="1"/>
  <c r="AJ58" i="13" s="1"/>
  <c r="AJ57" i="13" a="1"/>
  <c r="AJ57" i="13" s="1"/>
  <c r="AJ56" i="13" a="1"/>
  <c r="AJ56" i="13" s="1"/>
  <c r="AJ55" i="13" a="1"/>
  <c r="AJ55" i="13" s="1"/>
  <c r="AJ54" i="13" a="1"/>
  <c r="AJ54" i="13" s="1"/>
  <c r="AJ53" i="13" a="1"/>
  <c r="AJ53" i="13" s="1"/>
  <c r="AJ52" i="13" a="1"/>
  <c r="AJ52" i="13" s="1"/>
  <c r="AJ51" i="13" a="1"/>
  <c r="AJ51" i="13" s="1"/>
  <c r="AJ50" i="13" a="1"/>
  <c r="AJ50" i="13" s="1"/>
  <c r="AJ49" i="13" a="1"/>
  <c r="AJ49" i="13" s="1"/>
  <c r="AJ48" i="13" a="1"/>
  <c r="AJ48" i="13" s="1"/>
  <c r="AJ46" i="13" a="1"/>
  <c r="AJ46" i="13" s="1"/>
  <c r="AJ44" i="13" a="1"/>
  <c r="AJ44" i="13" s="1"/>
  <c r="AH63" i="13"/>
  <c r="AE63" i="13"/>
  <c r="AD63" i="13"/>
  <c r="AC63" i="13"/>
  <c r="AH62" i="13"/>
  <c r="AH61" i="13"/>
  <c r="AH60" i="13"/>
  <c r="AH59" i="13"/>
  <c r="AH58" i="13"/>
  <c r="AH57" i="13"/>
  <c r="AH56" i="13"/>
  <c r="AH55" i="13"/>
  <c r="AK55" i="13" s="1"/>
  <c r="AH54" i="13"/>
  <c r="AK54" i="13" s="1"/>
  <c r="AH53" i="13"/>
  <c r="AK53" i="13" s="1"/>
  <c r="AH52" i="13"/>
  <c r="AK52" i="13" s="1"/>
  <c r="AH51" i="13"/>
  <c r="AK51" i="13" s="1"/>
  <c r="AH50" i="13"/>
  <c r="AK50" i="13" s="1"/>
  <c r="AH49" i="13"/>
  <c r="AK49" i="13" s="1"/>
  <c r="AH48" i="13"/>
  <c r="AK48" i="13" s="1"/>
  <c r="AH47" i="13"/>
  <c r="AK47" i="13" s="1"/>
  <c r="AH46" i="13"/>
  <c r="AH45" i="13"/>
  <c r="AH44" i="13"/>
  <c r="AH43" i="13"/>
  <c r="AH14" i="13"/>
  <c r="AK62" i="13"/>
  <c r="AK61" i="13"/>
  <c r="AK60" i="13"/>
  <c r="AK59" i="13"/>
  <c r="AK58" i="13"/>
  <c r="AK57" i="13"/>
  <c r="AK56" i="13"/>
  <c r="AK46" i="13"/>
  <c r="AK44" i="13"/>
  <c r="AK43" i="13"/>
  <c r="AK15" i="13"/>
  <c r="AK17" i="13"/>
  <c r="AK19" i="13"/>
  <c r="AK20" i="13"/>
  <c r="AK21" i="13"/>
  <c r="AK22" i="13"/>
  <c r="AK23" i="13"/>
  <c r="AK24" i="13"/>
  <c r="AK25" i="13"/>
  <c r="AK26" i="13"/>
  <c r="AK27" i="13"/>
  <c r="AK28" i="13"/>
  <c r="AK29" i="13"/>
  <c r="AK30" i="13"/>
  <c r="AK31" i="13"/>
  <c r="AK32" i="13"/>
  <c r="AK33" i="13"/>
  <c r="AK14" i="13"/>
  <c r="AB56" i="20"/>
  <c r="U56" i="20"/>
  <c r="N57" i="20"/>
  <c r="N58" i="20"/>
  <c r="N59" i="20"/>
  <c r="N60" i="20"/>
  <c r="N61" i="20"/>
  <c r="N62" i="20"/>
  <c r="N63" i="20"/>
  <c r="N64" i="20"/>
  <c r="N65" i="20"/>
  <c r="N56" i="20"/>
  <c r="AJ15" i="13" a="1"/>
  <c r="AJ15" i="13" s="1"/>
  <c r="AJ17" i="13" a="1"/>
  <c r="AJ17" i="13" s="1"/>
  <c r="AJ19" i="13" a="1"/>
  <c r="AJ19" i="13" s="1"/>
  <c r="AJ20" i="13" a="1"/>
  <c r="AJ20" i="13"/>
  <c r="AJ21" i="13" a="1"/>
  <c r="AJ21" i="13"/>
  <c r="AJ22" i="13" a="1"/>
  <c r="AJ22" i="13" s="1"/>
  <c r="AJ23" i="13" a="1"/>
  <c r="AJ23" i="13" s="1"/>
  <c r="AJ24" i="13" a="1"/>
  <c r="AJ24" i="13" s="1"/>
  <c r="AJ25" i="13" a="1"/>
  <c r="AJ25" i="13" s="1"/>
  <c r="AJ26" i="13" a="1"/>
  <c r="AJ26" i="13" s="1"/>
  <c r="AJ27" i="13" a="1"/>
  <c r="AJ27" i="13" s="1"/>
  <c r="AJ28" i="13" a="1"/>
  <c r="AJ28" i="13"/>
  <c r="AJ29" i="13" a="1"/>
  <c r="AJ29" i="13"/>
  <c r="AJ30" i="13" a="1"/>
  <c r="AJ30" i="13" s="1"/>
  <c r="AJ31" i="13" a="1"/>
  <c r="AJ31" i="13" s="1"/>
  <c r="AJ32" i="13" a="1"/>
  <c r="AJ32" i="13" s="1"/>
  <c r="AJ33" i="13" a="1"/>
  <c r="AJ33" i="13" s="1"/>
  <c r="AJ14" i="13" a="1"/>
  <c r="AJ14" i="13" s="1"/>
  <c r="AH15" i="13"/>
  <c r="AH17" i="13"/>
  <c r="AH19" i="13"/>
  <c r="AH20" i="13"/>
  <c r="AH21" i="13"/>
  <c r="AH22" i="13"/>
  <c r="AH23" i="13"/>
  <c r="AH24" i="13"/>
  <c r="AH25" i="13"/>
  <c r="AH26" i="13"/>
  <c r="AH27" i="13"/>
  <c r="AH28" i="13"/>
  <c r="AH29" i="13"/>
  <c r="AH30" i="13"/>
  <c r="AH31" i="13"/>
  <c r="AH32" i="13"/>
  <c r="AH33" i="13"/>
  <c r="AD34" i="13"/>
  <c r="W14" i="13"/>
  <c r="X14" i="13"/>
  <c r="Y14" i="13"/>
  <c r="Z14" i="13"/>
  <c r="AA14" i="13"/>
  <c r="AB14" i="13"/>
  <c r="AC14" i="13"/>
  <c r="AD14" i="13"/>
  <c r="AE14" i="13"/>
  <c r="AF14" i="13"/>
  <c r="W15" i="13"/>
  <c r="X15" i="13"/>
  <c r="Y15" i="13"/>
  <c r="Z15" i="13"/>
  <c r="AA15" i="13"/>
  <c r="AB15" i="13"/>
  <c r="AC15" i="13"/>
  <c r="AD15" i="13"/>
  <c r="AE15" i="13"/>
  <c r="AF15" i="13"/>
  <c r="W16" i="13"/>
  <c r="X16" i="13"/>
  <c r="Y16" i="13"/>
  <c r="Z16" i="13"/>
  <c r="AA16" i="13"/>
  <c r="AB16" i="13"/>
  <c r="AC16" i="13"/>
  <c r="AD16" i="13"/>
  <c r="AF16" i="13"/>
  <c r="W17" i="13"/>
  <c r="X17" i="13"/>
  <c r="Y17" i="13"/>
  <c r="Z17" i="13"/>
  <c r="AA17" i="13"/>
  <c r="AB17" i="13"/>
  <c r="AC17" i="13"/>
  <c r="AD17" i="13"/>
  <c r="AE17" i="13"/>
  <c r="AF17" i="13"/>
  <c r="W18" i="13"/>
  <c r="X18" i="13"/>
  <c r="Y18" i="13"/>
  <c r="Z18" i="13"/>
  <c r="AA18" i="13"/>
  <c r="AB18" i="13"/>
  <c r="AC18" i="13"/>
  <c r="AD18" i="13"/>
  <c r="AF18" i="13"/>
  <c r="W19" i="13"/>
  <c r="X19" i="13"/>
  <c r="Y19" i="13"/>
  <c r="Z19" i="13"/>
  <c r="AA19" i="13"/>
  <c r="AB19" i="13"/>
  <c r="AC19" i="13"/>
  <c r="AD19" i="13"/>
  <c r="AE19" i="13"/>
  <c r="AF19" i="13"/>
  <c r="W20" i="13"/>
  <c r="X20" i="13"/>
  <c r="Y20" i="13"/>
  <c r="Z20" i="13"/>
  <c r="AA20" i="13"/>
  <c r="AB20" i="13"/>
  <c r="AC20" i="13"/>
  <c r="AD20" i="13"/>
  <c r="AE20" i="13"/>
  <c r="AF20" i="13"/>
  <c r="W21" i="13"/>
  <c r="X21" i="13"/>
  <c r="Y21" i="13"/>
  <c r="Z21" i="13"/>
  <c r="AA21" i="13"/>
  <c r="AB21" i="13"/>
  <c r="AC21" i="13"/>
  <c r="AD21" i="13"/>
  <c r="AE21" i="13"/>
  <c r="AF21" i="13"/>
  <c r="W22" i="13"/>
  <c r="X22" i="13"/>
  <c r="Y22" i="13"/>
  <c r="Z22" i="13"/>
  <c r="AA22" i="13"/>
  <c r="AB22" i="13"/>
  <c r="AC22" i="13"/>
  <c r="AD22" i="13"/>
  <c r="AE22" i="13"/>
  <c r="AF22" i="13"/>
  <c r="W23" i="13"/>
  <c r="X23" i="13"/>
  <c r="Y23" i="13"/>
  <c r="Z23" i="13"/>
  <c r="AA23" i="13"/>
  <c r="AB23" i="13"/>
  <c r="AC23" i="13"/>
  <c r="AD23" i="13"/>
  <c r="AE23" i="13"/>
  <c r="AF23" i="13"/>
  <c r="W24" i="13"/>
  <c r="X24" i="13"/>
  <c r="Y24" i="13"/>
  <c r="Z24" i="13"/>
  <c r="AA24" i="13"/>
  <c r="AB24" i="13"/>
  <c r="AC24" i="13"/>
  <c r="AD24" i="13"/>
  <c r="AE24" i="13"/>
  <c r="AF24" i="13"/>
  <c r="W25" i="13"/>
  <c r="X25" i="13"/>
  <c r="Y25" i="13"/>
  <c r="Z25" i="13"/>
  <c r="AA25" i="13"/>
  <c r="AB25" i="13"/>
  <c r="AC25" i="13"/>
  <c r="AD25" i="13"/>
  <c r="AE25" i="13"/>
  <c r="AF25" i="13"/>
  <c r="W26" i="13"/>
  <c r="X26" i="13"/>
  <c r="Y26" i="13"/>
  <c r="Z26" i="13"/>
  <c r="AA26" i="13"/>
  <c r="AB26" i="13"/>
  <c r="AC26" i="13"/>
  <c r="AD26" i="13"/>
  <c r="AE26" i="13"/>
  <c r="AF26" i="13"/>
  <c r="W27" i="13"/>
  <c r="X27" i="13"/>
  <c r="Y27" i="13"/>
  <c r="Z27" i="13"/>
  <c r="AA27" i="13"/>
  <c r="AB27" i="13"/>
  <c r="AC27" i="13"/>
  <c r="AD27" i="13"/>
  <c r="AE27" i="13"/>
  <c r="AF27" i="13"/>
  <c r="W28" i="13"/>
  <c r="X28" i="13"/>
  <c r="Y28" i="13"/>
  <c r="Z28" i="13"/>
  <c r="AA28" i="13"/>
  <c r="AB28" i="13"/>
  <c r="AC28" i="13"/>
  <c r="AD28" i="13"/>
  <c r="AE28" i="13"/>
  <c r="AF28" i="13"/>
  <c r="W29" i="13"/>
  <c r="X29" i="13"/>
  <c r="Y29" i="13"/>
  <c r="Z29" i="13"/>
  <c r="AA29" i="13"/>
  <c r="AB29" i="13"/>
  <c r="AC29" i="13"/>
  <c r="AD29" i="13"/>
  <c r="AE29" i="13"/>
  <c r="AF29" i="13"/>
  <c r="W30" i="13"/>
  <c r="X30" i="13"/>
  <c r="Y30" i="13"/>
  <c r="Z30" i="13"/>
  <c r="AA30" i="13"/>
  <c r="AB30" i="13"/>
  <c r="AC30" i="13"/>
  <c r="AD30" i="13"/>
  <c r="AE30" i="13"/>
  <c r="AF30" i="13"/>
  <c r="W31" i="13"/>
  <c r="X31" i="13"/>
  <c r="Y31" i="13"/>
  <c r="Z31" i="13"/>
  <c r="AA31" i="13"/>
  <c r="AB31" i="13"/>
  <c r="AC31" i="13"/>
  <c r="AD31" i="13"/>
  <c r="AE31" i="13"/>
  <c r="AF31" i="13"/>
  <c r="W32" i="13"/>
  <c r="X32" i="13"/>
  <c r="Y32" i="13"/>
  <c r="Z32" i="13"/>
  <c r="AA32" i="13"/>
  <c r="AB32" i="13"/>
  <c r="AC32" i="13"/>
  <c r="AD32" i="13"/>
  <c r="AE32" i="13"/>
  <c r="AF32" i="13"/>
  <c r="W33" i="13"/>
  <c r="X33" i="13"/>
  <c r="Y33" i="13"/>
  <c r="Z33" i="13"/>
  <c r="AA33" i="13"/>
  <c r="AB33" i="13"/>
  <c r="AC33" i="13"/>
  <c r="AD33" i="13"/>
  <c r="AE33" i="13"/>
  <c r="AF33" i="13"/>
  <c r="X13" i="13"/>
  <c r="Y13" i="13"/>
  <c r="Z13" i="13"/>
  <c r="AA13" i="13"/>
  <c r="AB13" i="13"/>
  <c r="AC13" i="13"/>
  <c r="AD13" i="13"/>
  <c r="AE13" i="13"/>
  <c r="AF13" i="13"/>
  <c r="W13" i="13"/>
  <c r="AD12" i="1"/>
  <c r="AD13" i="1"/>
  <c r="AD14" i="1"/>
  <c r="AD15" i="1"/>
  <c r="AD16" i="1"/>
  <c r="AD17" i="1"/>
  <c r="AD18" i="1"/>
  <c r="AD19" i="1"/>
  <c r="AD20" i="1"/>
  <c r="AD21" i="1"/>
  <c r="AD22" i="1"/>
  <c r="AD23" i="1"/>
  <c r="AD24" i="1"/>
  <c r="AD25" i="1"/>
  <c r="AD26" i="1"/>
  <c r="AD27" i="1"/>
  <c r="AD28" i="1"/>
  <c r="AD29" i="1"/>
  <c r="AD30" i="1"/>
  <c r="AD31" i="1"/>
  <c r="AD32" i="1"/>
  <c r="AD33" i="1"/>
  <c r="AD34" i="1"/>
  <c r="AA12" i="1"/>
  <c r="AA13" i="1"/>
  <c r="AA14" i="1"/>
  <c r="AA15" i="1"/>
  <c r="AA16" i="1"/>
  <c r="AA17" i="1"/>
  <c r="AA18" i="1"/>
  <c r="AA19" i="1"/>
  <c r="AA20" i="1"/>
  <c r="AA21" i="1"/>
  <c r="AA22" i="1"/>
  <c r="AC22" i="1" s="1" a="1"/>
  <c r="AC22" i="1" s="1"/>
  <c r="AA23" i="1"/>
  <c r="AC23" i="1" s="1" a="1"/>
  <c r="AC23" i="1" s="1"/>
  <c r="AA24" i="1"/>
  <c r="AC24" i="1" s="1" a="1"/>
  <c r="AC24" i="1" s="1"/>
  <c r="AA25" i="1"/>
  <c r="AC25" i="1" s="1" a="1"/>
  <c r="AC25" i="1" s="1"/>
  <c r="AA26" i="1"/>
  <c r="AC26" i="1" s="1" a="1"/>
  <c r="AC26" i="1" s="1"/>
  <c r="AA27" i="1"/>
  <c r="AA28" i="1"/>
  <c r="AA29" i="1"/>
  <c r="AA30" i="1"/>
  <c r="AA31" i="1"/>
  <c r="AA32" i="1"/>
  <c r="AA33" i="1"/>
  <c r="AA34" i="1"/>
  <c r="P9" i="1"/>
  <c r="Q9" i="1"/>
  <c r="R9" i="1"/>
  <c r="S9" i="1"/>
  <c r="T9" i="1"/>
  <c r="U9" i="1"/>
  <c r="V9" i="1"/>
  <c r="W9" i="1"/>
  <c r="X9" i="1"/>
  <c r="Y9" i="1"/>
  <c r="Z9" i="1"/>
  <c r="O9" i="1"/>
  <c r="AC12" i="1" a="1"/>
  <c r="AC12" i="1" s="1"/>
  <c r="AC13" i="1" a="1"/>
  <c r="AC13" i="1" s="1"/>
  <c r="AC14" i="1" a="1"/>
  <c r="AC14" i="1" s="1"/>
  <c r="AC15" i="1" a="1"/>
  <c r="AC15" i="1" s="1"/>
  <c r="AC16" i="1" a="1"/>
  <c r="AC16" i="1" s="1"/>
  <c r="AC17" i="1" a="1"/>
  <c r="AC17" i="1" s="1"/>
  <c r="AC18" i="1" a="1"/>
  <c r="AC18" i="1" s="1"/>
  <c r="AC19" i="1" a="1"/>
  <c r="AC19" i="1" s="1"/>
  <c r="AC27" i="1" a="1"/>
  <c r="AC27" i="1" s="1"/>
  <c r="AC28" i="1" a="1"/>
  <c r="AC28" i="1" s="1"/>
  <c r="AC29" i="1" a="1"/>
  <c r="AC29" i="1" s="1"/>
  <c r="AC30" i="1" a="1"/>
  <c r="AC30" i="1" s="1"/>
  <c r="AC31" i="1" a="1"/>
  <c r="AC31" i="1" s="1"/>
  <c r="AC32" i="1" a="1"/>
  <c r="AC32" i="1" s="1"/>
  <c r="AC33" i="1" a="1"/>
  <c r="AC33" i="1" s="1"/>
  <c r="AC34" i="1" a="1"/>
  <c r="AC34" i="1" s="1"/>
  <c r="Q11" i="1"/>
  <c r="R11" i="1"/>
  <c r="S11" i="1"/>
  <c r="T11" i="1"/>
  <c r="U11" i="1"/>
  <c r="V11" i="1"/>
  <c r="W11" i="1"/>
  <c r="X11" i="1"/>
  <c r="Y11" i="1"/>
  <c r="Q12" i="1"/>
  <c r="R12" i="1"/>
  <c r="S12" i="1"/>
  <c r="T12" i="1"/>
  <c r="U12" i="1"/>
  <c r="V12" i="1"/>
  <c r="V35" i="1" s="1"/>
  <c r="W12" i="1"/>
  <c r="X12" i="1"/>
  <c r="Y12" i="1"/>
  <c r="Z12" i="1"/>
  <c r="Q13" i="1"/>
  <c r="R13" i="1"/>
  <c r="S13" i="1"/>
  <c r="T13" i="1"/>
  <c r="U13" i="1"/>
  <c r="V13" i="1"/>
  <c r="W13" i="1"/>
  <c r="X13" i="1"/>
  <c r="Y13" i="1"/>
  <c r="Z13" i="1"/>
  <c r="Q14" i="1"/>
  <c r="R14" i="1"/>
  <c r="S14" i="1"/>
  <c r="T14" i="1"/>
  <c r="U14" i="1"/>
  <c r="V14" i="1"/>
  <c r="W14" i="1"/>
  <c r="X14" i="1"/>
  <c r="Y14" i="1"/>
  <c r="Z14" i="1"/>
  <c r="Q15" i="1"/>
  <c r="R15" i="1"/>
  <c r="S15" i="1"/>
  <c r="T15" i="1"/>
  <c r="U15" i="1"/>
  <c r="V15" i="1"/>
  <c r="W15" i="1"/>
  <c r="X15" i="1"/>
  <c r="Y15" i="1"/>
  <c r="Z15" i="1"/>
  <c r="Q16" i="1"/>
  <c r="R16" i="1"/>
  <c r="S16" i="1"/>
  <c r="T16" i="1"/>
  <c r="U16" i="1"/>
  <c r="V16" i="1"/>
  <c r="W16" i="1"/>
  <c r="X16" i="1"/>
  <c r="Y16" i="1"/>
  <c r="Z16" i="1"/>
  <c r="Q17" i="1"/>
  <c r="R17" i="1"/>
  <c r="S17" i="1"/>
  <c r="T17" i="1"/>
  <c r="U17" i="1"/>
  <c r="V17" i="1"/>
  <c r="W17" i="1"/>
  <c r="X17" i="1"/>
  <c r="Y17" i="1"/>
  <c r="Z17" i="1"/>
  <c r="Q18" i="1"/>
  <c r="R18" i="1"/>
  <c r="S18" i="1"/>
  <c r="T18" i="1"/>
  <c r="U18" i="1"/>
  <c r="V18" i="1"/>
  <c r="W18" i="1"/>
  <c r="X18" i="1"/>
  <c r="Y18" i="1"/>
  <c r="Z18" i="1"/>
  <c r="Q19" i="1"/>
  <c r="R19" i="1"/>
  <c r="S19" i="1"/>
  <c r="T19" i="1"/>
  <c r="U19" i="1"/>
  <c r="V19" i="1"/>
  <c r="W19" i="1"/>
  <c r="X19" i="1"/>
  <c r="Y19" i="1"/>
  <c r="Z19" i="1"/>
  <c r="Q20" i="1"/>
  <c r="R20" i="1"/>
  <c r="S20" i="1"/>
  <c r="T20" i="1"/>
  <c r="U20" i="1"/>
  <c r="V20" i="1"/>
  <c r="W20" i="1"/>
  <c r="X20" i="1"/>
  <c r="Y20" i="1"/>
  <c r="Z20" i="1"/>
  <c r="Q21" i="1"/>
  <c r="R21" i="1"/>
  <c r="S21" i="1"/>
  <c r="T21" i="1"/>
  <c r="U21" i="1"/>
  <c r="V21" i="1"/>
  <c r="W21" i="1"/>
  <c r="X21" i="1"/>
  <c r="Y21" i="1"/>
  <c r="Z21" i="1"/>
  <c r="Q22" i="1"/>
  <c r="R22" i="1"/>
  <c r="S22" i="1"/>
  <c r="T22" i="1"/>
  <c r="U22" i="1"/>
  <c r="V22" i="1"/>
  <c r="W22" i="1"/>
  <c r="X22" i="1"/>
  <c r="Y22" i="1"/>
  <c r="Z22" i="1"/>
  <c r="Q23" i="1"/>
  <c r="R23" i="1"/>
  <c r="S23" i="1"/>
  <c r="T23" i="1"/>
  <c r="U23" i="1"/>
  <c r="V23" i="1"/>
  <c r="W23" i="1"/>
  <c r="X23" i="1"/>
  <c r="Y23" i="1"/>
  <c r="Z23" i="1"/>
  <c r="Q24" i="1"/>
  <c r="R24" i="1"/>
  <c r="S24" i="1"/>
  <c r="T24" i="1"/>
  <c r="U24" i="1"/>
  <c r="V24" i="1"/>
  <c r="W24" i="1"/>
  <c r="X24" i="1"/>
  <c r="Y24" i="1"/>
  <c r="Z24" i="1"/>
  <c r="Q25" i="1"/>
  <c r="R25" i="1"/>
  <c r="S25" i="1"/>
  <c r="T25" i="1"/>
  <c r="U25" i="1"/>
  <c r="V25" i="1"/>
  <c r="W25" i="1"/>
  <c r="X25" i="1"/>
  <c r="Y25" i="1"/>
  <c r="Z25" i="1"/>
  <c r="Q26" i="1"/>
  <c r="R26" i="1"/>
  <c r="S26" i="1"/>
  <c r="T26" i="1"/>
  <c r="U26" i="1"/>
  <c r="V26" i="1"/>
  <c r="W26" i="1"/>
  <c r="X26" i="1"/>
  <c r="Y26" i="1"/>
  <c r="Z26" i="1"/>
  <c r="Q27" i="1"/>
  <c r="R27" i="1"/>
  <c r="S27" i="1"/>
  <c r="T27" i="1"/>
  <c r="U27" i="1"/>
  <c r="V27" i="1"/>
  <c r="W27" i="1"/>
  <c r="X27" i="1"/>
  <c r="Y27" i="1"/>
  <c r="Z27" i="1"/>
  <c r="Q28" i="1"/>
  <c r="R28" i="1"/>
  <c r="S28" i="1"/>
  <c r="T28" i="1"/>
  <c r="U28" i="1"/>
  <c r="V28" i="1"/>
  <c r="W28" i="1"/>
  <c r="X28" i="1"/>
  <c r="Y28" i="1"/>
  <c r="Z28" i="1"/>
  <c r="Q29" i="1"/>
  <c r="R29" i="1"/>
  <c r="S29" i="1"/>
  <c r="T29" i="1"/>
  <c r="U29" i="1"/>
  <c r="V29" i="1"/>
  <c r="W29" i="1"/>
  <c r="X29" i="1"/>
  <c r="Y29" i="1"/>
  <c r="Z29" i="1"/>
  <c r="Q30" i="1"/>
  <c r="R30" i="1"/>
  <c r="S30" i="1"/>
  <c r="T30" i="1"/>
  <c r="U30" i="1"/>
  <c r="V30" i="1"/>
  <c r="W30" i="1"/>
  <c r="X30" i="1"/>
  <c r="Y30" i="1"/>
  <c r="Z30" i="1"/>
  <c r="Q31" i="1"/>
  <c r="R31" i="1"/>
  <c r="S31" i="1"/>
  <c r="T31" i="1"/>
  <c r="U31" i="1"/>
  <c r="V31" i="1"/>
  <c r="W31" i="1"/>
  <c r="X31" i="1"/>
  <c r="Y31" i="1"/>
  <c r="Z31" i="1"/>
  <c r="Q32" i="1"/>
  <c r="R32" i="1"/>
  <c r="S32" i="1"/>
  <c r="T32" i="1"/>
  <c r="U32" i="1"/>
  <c r="V32" i="1"/>
  <c r="W32" i="1"/>
  <c r="X32" i="1"/>
  <c r="Y32" i="1"/>
  <c r="Z32" i="1"/>
  <c r="Q33" i="1"/>
  <c r="R33" i="1"/>
  <c r="S33" i="1"/>
  <c r="T33" i="1"/>
  <c r="U33" i="1"/>
  <c r="V33" i="1"/>
  <c r="W33" i="1"/>
  <c r="X33" i="1"/>
  <c r="Y33" i="1"/>
  <c r="Z33" i="1"/>
  <c r="Q34" i="1"/>
  <c r="R34" i="1"/>
  <c r="S34" i="1"/>
  <c r="T34" i="1"/>
  <c r="U34" i="1"/>
  <c r="V34" i="1"/>
  <c r="W34" i="1"/>
  <c r="X34" i="1"/>
  <c r="Y34" i="1"/>
  <c r="Z34" i="1"/>
  <c r="Z10" i="1"/>
  <c r="AA10" i="1" s="1"/>
  <c r="R10" i="1"/>
  <c r="S10" i="1"/>
  <c r="T10" i="1"/>
  <c r="U10" i="1"/>
  <c r="V10" i="1"/>
  <c r="W10" i="1"/>
  <c r="X10" i="1"/>
  <c r="Y10" i="1"/>
  <c r="Q10" i="1"/>
  <c r="P11" i="1"/>
  <c r="P12" i="1"/>
  <c r="P13" i="1"/>
  <c r="P14" i="1"/>
  <c r="P15" i="1"/>
  <c r="P16" i="1"/>
  <c r="P17" i="1"/>
  <c r="P18" i="1"/>
  <c r="P19" i="1"/>
  <c r="P20" i="1"/>
  <c r="P21" i="1"/>
  <c r="P22" i="1"/>
  <c r="P23" i="1"/>
  <c r="P24" i="1"/>
  <c r="P25" i="1"/>
  <c r="P26" i="1"/>
  <c r="P27" i="1"/>
  <c r="P28" i="1"/>
  <c r="P29" i="1"/>
  <c r="P30" i="1"/>
  <c r="P31" i="1"/>
  <c r="P32" i="1"/>
  <c r="P33" i="1"/>
  <c r="P34" i="1"/>
  <c r="P10" i="1"/>
  <c r="O11" i="1"/>
  <c r="O12" i="1"/>
  <c r="O13" i="1"/>
  <c r="O14" i="1"/>
  <c r="O15" i="1"/>
  <c r="O16" i="1"/>
  <c r="O17" i="1"/>
  <c r="O18" i="1"/>
  <c r="O19" i="1"/>
  <c r="O20" i="1"/>
  <c r="O21" i="1"/>
  <c r="O22" i="1"/>
  <c r="O23" i="1"/>
  <c r="O24" i="1"/>
  <c r="O25" i="1"/>
  <c r="O26" i="1"/>
  <c r="O27" i="1"/>
  <c r="O28" i="1"/>
  <c r="O29" i="1"/>
  <c r="O30" i="1"/>
  <c r="O31" i="1"/>
  <c r="O32" i="1"/>
  <c r="O33" i="1"/>
  <c r="O34" i="1"/>
  <c r="O10" i="1"/>
  <c r="L69" i="20"/>
  <c r="AI57" i="20"/>
  <c r="AI58" i="20"/>
  <c r="AI59" i="20"/>
  <c r="AI60" i="20"/>
  <c r="AI61" i="20"/>
  <c r="AI62" i="20"/>
  <c r="AI63" i="20"/>
  <c r="AI64" i="20"/>
  <c r="AI65" i="20"/>
  <c r="AI56" i="20"/>
  <c r="AH57" i="20" a="1"/>
  <c r="AH57" i="20" s="1"/>
  <c r="AH58" i="20" a="1"/>
  <c r="AH58" i="20" s="1"/>
  <c r="AH59" i="20" a="1"/>
  <c r="AH59" i="20" s="1"/>
  <c r="AH60" i="20" a="1"/>
  <c r="AH60" i="20" s="1"/>
  <c r="AH61" i="20" a="1"/>
  <c r="AH61" i="20" s="1"/>
  <c r="AH62" i="20" a="1"/>
  <c r="AH62" i="20" s="1"/>
  <c r="AH63" i="20" a="1"/>
  <c r="AH63" i="20" s="1"/>
  <c r="AH64" i="20" a="1"/>
  <c r="AH64" i="20" s="1"/>
  <c r="AH65" i="20" a="1"/>
  <c r="AH65" i="20" s="1"/>
  <c r="AH56" i="20" a="1"/>
  <c r="AH56" i="20" s="1"/>
  <c r="AF57" i="20"/>
  <c r="AF58" i="20"/>
  <c r="AF59" i="20"/>
  <c r="AF60" i="20"/>
  <c r="AF61" i="20"/>
  <c r="AF62" i="20"/>
  <c r="AF66" i="20" s="1"/>
  <c r="AF63" i="20"/>
  <c r="AF64" i="20"/>
  <c r="AF65" i="20"/>
  <c r="AF56" i="20"/>
  <c r="AE57" i="20"/>
  <c r="AE58" i="20"/>
  <c r="AE59" i="20"/>
  <c r="AE60" i="20"/>
  <c r="AE61" i="20"/>
  <c r="AE62" i="20"/>
  <c r="AE63" i="20"/>
  <c r="AE64" i="20"/>
  <c r="AE65" i="20"/>
  <c r="AE56" i="20"/>
  <c r="AD57" i="20"/>
  <c r="AD58" i="20"/>
  <c r="AD59" i="20"/>
  <c r="AD60" i="20"/>
  <c r="AD61" i="20"/>
  <c r="AD62" i="20"/>
  <c r="AD63" i="20"/>
  <c r="AD64" i="20"/>
  <c r="AD65" i="20"/>
  <c r="AD56" i="20"/>
  <c r="AC57" i="20"/>
  <c r="AC58" i="20"/>
  <c r="AC59" i="20"/>
  <c r="AC60" i="20"/>
  <c r="AC61" i="20"/>
  <c r="AC62" i="20"/>
  <c r="AC63" i="20"/>
  <c r="AC64" i="20"/>
  <c r="AC65" i="20"/>
  <c r="AC56" i="20"/>
  <c r="AB57" i="20"/>
  <c r="AB58" i="20"/>
  <c r="AB59" i="20"/>
  <c r="AB60" i="20"/>
  <c r="AB61" i="20"/>
  <c r="AB62" i="20"/>
  <c r="AB63" i="20"/>
  <c r="AB64" i="20"/>
  <c r="AB65" i="20"/>
  <c r="Y57" i="20"/>
  <c r="X57" i="20"/>
  <c r="AA65" i="20" a="1"/>
  <c r="AA65" i="20" s="1"/>
  <c r="AA58" i="20" a="1"/>
  <c r="AA58" i="20" s="1"/>
  <c r="AA59" i="20" a="1"/>
  <c r="AA59" i="20"/>
  <c r="AA60" i="20" a="1"/>
  <c r="AA60" i="20"/>
  <c r="AA61" i="20" a="1"/>
  <c r="AA61" i="20" s="1"/>
  <c r="AA62" i="20" a="1"/>
  <c r="AA62" i="20"/>
  <c r="AA63" i="20" a="1"/>
  <c r="AA63" i="20" s="1"/>
  <c r="AA64" i="20" a="1"/>
  <c r="AA64" i="20" s="1"/>
  <c r="AA56" i="20" a="1"/>
  <c r="AA56" i="20" s="1"/>
  <c r="Y66" i="20"/>
  <c r="Y58" i="20"/>
  <c r="Y59" i="20"/>
  <c r="Y60" i="20"/>
  <c r="Y61" i="20"/>
  <c r="Y62" i="20"/>
  <c r="Y63" i="20"/>
  <c r="Y64" i="20"/>
  <c r="Y65" i="20"/>
  <c r="Y56" i="20"/>
  <c r="X58" i="20"/>
  <c r="X59" i="20"/>
  <c r="X60" i="20"/>
  <c r="X61" i="20"/>
  <c r="X62" i="20"/>
  <c r="X63" i="20"/>
  <c r="X64" i="20"/>
  <c r="X65" i="20"/>
  <c r="X56" i="20"/>
  <c r="W57" i="20"/>
  <c r="W58" i="20"/>
  <c r="W59" i="20"/>
  <c r="W60" i="20"/>
  <c r="W61" i="20"/>
  <c r="W62" i="20"/>
  <c r="W63" i="20"/>
  <c r="W64" i="20"/>
  <c r="W65" i="20"/>
  <c r="W56" i="20"/>
  <c r="V57" i="20"/>
  <c r="V58" i="20"/>
  <c r="V59" i="20"/>
  <c r="V60" i="20"/>
  <c r="V61" i="20"/>
  <c r="V62" i="20"/>
  <c r="V63" i="20"/>
  <c r="V64" i="20"/>
  <c r="V65" i="20"/>
  <c r="V56" i="20"/>
  <c r="U57" i="20"/>
  <c r="U58" i="20"/>
  <c r="U59" i="20"/>
  <c r="U60" i="20"/>
  <c r="U61" i="20"/>
  <c r="U62" i="20"/>
  <c r="U63" i="20"/>
  <c r="U64" i="20"/>
  <c r="U65" i="20"/>
  <c r="T57" i="20" a="1"/>
  <c r="T57" i="20" s="1"/>
  <c r="T58" i="20" a="1"/>
  <c r="T58" i="20" s="1"/>
  <c r="T59" i="20" a="1"/>
  <c r="T59" i="20" s="1"/>
  <c r="T60" i="20" a="1"/>
  <c r="T60" i="20" s="1"/>
  <c r="T61" i="20" a="1"/>
  <c r="T61" i="20" s="1"/>
  <c r="T62" i="20" a="1"/>
  <c r="T62" i="20" s="1"/>
  <c r="T63" i="20" a="1"/>
  <c r="T63" i="20" s="1"/>
  <c r="T64" i="20" a="1"/>
  <c r="T64" i="20" s="1"/>
  <c r="T65" i="20" a="1"/>
  <c r="T65" i="20" s="1"/>
  <c r="T56" i="20" a="1"/>
  <c r="T56" i="20" s="1"/>
  <c r="R57" i="20"/>
  <c r="R58" i="20"/>
  <c r="R59" i="20"/>
  <c r="R60" i="20"/>
  <c r="R61" i="20"/>
  <c r="R62" i="20"/>
  <c r="R63" i="20"/>
  <c r="R64" i="20"/>
  <c r="R65" i="20"/>
  <c r="R56" i="20"/>
  <c r="Q57" i="20"/>
  <c r="Q58" i="20"/>
  <c r="Q59" i="20"/>
  <c r="Q60" i="20"/>
  <c r="Q61" i="20"/>
  <c r="Q62" i="20"/>
  <c r="Q63" i="20"/>
  <c r="Q64" i="20"/>
  <c r="Q65" i="20"/>
  <c r="Q56" i="20"/>
  <c r="P57" i="20"/>
  <c r="P58" i="20"/>
  <c r="P59" i="20"/>
  <c r="P60" i="20"/>
  <c r="P61" i="20"/>
  <c r="P62" i="20"/>
  <c r="P63" i="20"/>
  <c r="P64" i="20"/>
  <c r="P65" i="20"/>
  <c r="P56" i="20"/>
  <c r="O57" i="20"/>
  <c r="O58" i="20"/>
  <c r="O59" i="20"/>
  <c r="O60" i="20"/>
  <c r="O61" i="20"/>
  <c r="O62" i="20"/>
  <c r="O63" i="20"/>
  <c r="O64" i="20"/>
  <c r="O65" i="20"/>
  <c r="O56" i="20"/>
  <c r="AE66" i="20"/>
  <c r="R66" i="20"/>
  <c r="J57" i="20"/>
  <c r="M57" i="20" s="1" a="1"/>
  <c r="M57" i="20" s="1"/>
  <c r="M58" i="20" a="1"/>
  <c r="M58" i="20"/>
  <c r="M59" i="20" a="1"/>
  <c r="M59" i="20" s="1"/>
  <c r="M60" i="20" a="1"/>
  <c r="M60" i="20"/>
  <c r="M61" i="20" a="1"/>
  <c r="M61" i="20" s="1"/>
  <c r="M62" i="20" a="1"/>
  <c r="M62" i="20" s="1"/>
  <c r="M63" i="20" a="1"/>
  <c r="M63" i="20" s="1"/>
  <c r="M64" i="20" a="1"/>
  <c r="M64" i="20" s="1"/>
  <c r="M65" i="20" a="1"/>
  <c r="M65" i="20" s="1"/>
  <c r="M56" i="20" a="1"/>
  <c r="M56" i="20" s="1"/>
  <c r="C58" i="20"/>
  <c r="F57" i="20" a="1"/>
  <c r="F57" i="20" s="1"/>
  <c r="F58" i="20" a="1"/>
  <c r="F58" i="20" s="1"/>
  <c r="F59" i="20" a="1"/>
  <c r="F59" i="20" s="1"/>
  <c r="F60" i="20" a="1"/>
  <c r="F60" i="20" s="1"/>
  <c r="F61" i="20" a="1"/>
  <c r="F61" i="20" s="1"/>
  <c r="F62" i="20" a="1"/>
  <c r="F62" i="20" s="1"/>
  <c r="F63" i="20" a="1"/>
  <c r="F63" i="20" s="1"/>
  <c r="F64" i="20" a="1"/>
  <c r="F64" i="20" s="1"/>
  <c r="F65" i="20" a="1"/>
  <c r="F65" i="20" s="1"/>
  <c r="H57" i="20"/>
  <c r="H58" i="20"/>
  <c r="H59" i="20"/>
  <c r="H60" i="20"/>
  <c r="H61" i="20"/>
  <c r="H62" i="20"/>
  <c r="H63" i="20"/>
  <c r="H64" i="20"/>
  <c r="H65" i="20"/>
  <c r="H56" i="20"/>
  <c r="I57" i="20"/>
  <c r="I58" i="20"/>
  <c r="I59" i="20"/>
  <c r="I60" i="20"/>
  <c r="I61" i="20"/>
  <c r="I62" i="20"/>
  <c r="I63" i="20"/>
  <c r="I64" i="20"/>
  <c r="I65" i="20"/>
  <c r="I56" i="20"/>
  <c r="K57" i="20"/>
  <c r="K58" i="20"/>
  <c r="K59" i="20"/>
  <c r="K60" i="20"/>
  <c r="K61" i="20"/>
  <c r="K62" i="20"/>
  <c r="K66" i="20" s="1"/>
  <c r="K63" i="20"/>
  <c r="K64" i="20"/>
  <c r="K65" i="20"/>
  <c r="K56" i="20"/>
  <c r="J56" i="20"/>
  <c r="J58" i="20"/>
  <c r="J59" i="20"/>
  <c r="J60" i="20"/>
  <c r="J61" i="20"/>
  <c r="J62" i="20"/>
  <c r="J63" i="20"/>
  <c r="J66" i="20" s="1"/>
  <c r="J64" i="20"/>
  <c r="J65" i="20"/>
  <c r="C56" i="20"/>
  <c r="D56" i="20"/>
  <c r="D66" i="20" s="1"/>
  <c r="G57" i="20"/>
  <c r="G58" i="20"/>
  <c r="G59" i="20"/>
  <c r="G61" i="20"/>
  <c r="G62" i="20"/>
  <c r="G63" i="20"/>
  <c r="G64" i="20"/>
  <c r="G65" i="20"/>
  <c r="G56" i="20"/>
  <c r="C57" i="20"/>
  <c r="D65" i="20"/>
  <c r="D64" i="20"/>
  <c r="D63" i="20"/>
  <c r="D62" i="20"/>
  <c r="D61" i="20"/>
  <c r="D60" i="20"/>
  <c r="D59" i="20"/>
  <c r="D58" i="20"/>
  <c r="D57" i="20"/>
  <c r="C59" i="20"/>
  <c r="C60" i="20"/>
  <c r="C61" i="20"/>
  <c r="C62" i="20"/>
  <c r="C63" i="20"/>
  <c r="C64" i="20"/>
  <c r="C65" i="20"/>
  <c r="B57" i="20"/>
  <c r="B58" i="20"/>
  <c r="B59" i="20"/>
  <c r="B60" i="20"/>
  <c r="B61" i="20"/>
  <c r="B62" i="20"/>
  <c r="B63" i="20"/>
  <c r="B64" i="20"/>
  <c r="B65" i="20"/>
  <c r="B56" i="20"/>
  <c r="A57" i="20"/>
  <c r="A58" i="20"/>
  <c r="A59" i="20"/>
  <c r="A60" i="20"/>
  <c r="A61" i="20"/>
  <c r="A62" i="20"/>
  <c r="A63" i="20"/>
  <c r="A64" i="20"/>
  <c r="A65" i="20"/>
  <c r="A56" i="20"/>
  <c r="AC34" i="13" l="1"/>
  <c r="D17" i="26"/>
  <c r="D16" i="26"/>
  <c r="D18" i="26"/>
  <c r="D20" i="26"/>
  <c r="D21" i="26"/>
  <c r="D19" i="26"/>
  <c r="W35" i="1"/>
  <c r="AD10" i="1"/>
  <c r="AH25" i="21"/>
  <c r="AK25" i="21" s="1"/>
  <c r="AH16" i="21"/>
  <c r="AK16" i="21" s="1"/>
  <c r="AH18" i="21"/>
  <c r="AK18" i="21" s="1"/>
  <c r="AH24" i="21"/>
  <c r="AK24" i="21" s="1"/>
  <c r="AH17" i="21"/>
  <c r="AK17" i="21" s="1"/>
  <c r="AH18" i="14"/>
  <c r="AK18" i="14" s="1"/>
  <c r="AH26" i="14"/>
  <c r="AK26" i="14" s="1"/>
  <c r="AH16" i="14"/>
  <c r="AK16" i="14" s="1"/>
  <c r="AH24" i="14"/>
  <c r="AK24" i="14" s="1"/>
  <c r="AH13" i="14"/>
  <c r="AC20" i="1" a="1"/>
  <c r="AC20" i="1" s="1"/>
  <c r="AA57" i="20" a="1"/>
  <c r="AA57" i="20" s="1"/>
  <c r="X66" i="20"/>
  <c r="Q66" i="20"/>
  <c r="AI66" i="20"/>
  <c r="U66" i="20"/>
  <c r="G60" i="20"/>
  <c r="C66" i="20"/>
  <c r="G66" i="20"/>
  <c r="F19" i="26" l="1"/>
  <c r="H19" i="26"/>
  <c r="I19" i="26" s="1"/>
  <c r="K19" i="26" s="1"/>
  <c r="L19" i="26" s="1"/>
  <c r="H21" i="26"/>
  <c r="I21" i="26" s="1"/>
  <c r="F21" i="26"/>
  <c r="F20" i="26"/>
  <c r="H20" i="26"/>
  <c r="I20" i="26" s="1"/>
  <c r="H18" i="26"/>
  <c r="I18" i="26" s="1"/>
  <c r="K18" i="26" s="1"/>
  <c r="L18" i="26" s="1"/>
  <c r="F18" i="26"/>
  <c r="F16" i="26"/>
  <c r="F22" i="26" s="1"/>
  <c r="H16" i="26"/>
  <c r="I16" i="26" s="1"/>
  <c r="F17" i="26"/>
  <c r="H17" i="26"/>
  <c r="I17" i="26" s="1"/>
  <c r="AC10" i="1" a="1"/>
  <c r="AC10" i="1" s="1"/>
  <c r="AK11" i="21"/>
  <c r="AK13" i="14"/>
  <c r="AB66" i="20"/>
  <c r="N66" i="20"/>
  <c r="L70" i="20" s="1"/>
  <c r="M19" i="26" l="1"/>
  <c r="N19" i="26" s="1"/>
  <c r="K16" i="26"/>
  <c r="K20" i="26"/>
  <c r="M20" i="26" s="1"/>
  <c r="N20" i="26" s="1"/>
  <c r="K17" i="26"/>
  <c r="M17" i="26" s="1"/>
  <c r="N17" i="26" s="1"/>
  <c r="M18" i="26"/>
  <c r="N18" i="26" s="1"/>
  <c r="K21" i="26"/>
  <c r="M21" i="26" s="1"/>
  <c r="N21" i="26" s="1"/>
  <c r="J7" i="20"/>
  <c r="M7" i="20" s="1"/>
  <c r="I7" i="20"/>
  <c r="J6" i="20"/>
  <c r="M6" i="20" s="1"/>
  <c r="I6" i="20"/>
  <c r="J5" i="20"/>
  <c r="M5" i="20" s="1"/>
  <c r="I5" i="20"/>
  <c r="J4" i="20"/>
  <c r="M4" i="20" s="1"/>
  <c r="I4" i="20"/>
  <c r="O19" i="26" l="1"/>
  <c r="P19" i="26" s="1"/>
  <c r="L16" i="26"/>
  <c r="K22" i="26"/>
  <c r="M16" i="26"/>
  <c r="O16" i="26" s="1"/>
  <c r="P16" i="26" s="1"/>
  <c r="O21" i="26"/>
  <c r="P21" i="26" s="1"/>
  <c r="L21" i="26"/>
  <c r="L17" i="26"/>
  <c r="O17" i="26"/>
  <c r="P17" i="26" s="1"/>
  <c r="L20" i="26"/>
  <c r="O20" i="26"/>
  <c r="P20" i="26" s="1"/>
  <c r="O18" i="26"/>
  <c r="P18" i="26" s="1"/>
  <c r="Q46" i="20"/>
  <c r="P46" i="20"/>
  <c r="AC46" i="20"/>
  <c r="W46" i="20"/>
  <c r="K46" i="20"/>
  <c r="E46" i="20"/>
  <c r="Z11" i="1"/>
  <c r="M12" i="1"/>
  <c r="M13" i="1"/>
  <c r="M14" i="1"/>
  <c r="M15" i="1"/>
  <c r="M16" i="1"/>
  <c r="M17" i="1"/>
  <c r="M18" i="1"/>
  <c r="M19" i="1"/>
  <c r="M20" i="1"/>
  <c r="M21" i="1"/>
  <c r="M22" i="1"/>
  <c r="M23" i="1"/>
  <c r="M24" i="1"/>
  <c r="M25" i="1"/>
  <c r="M26" i="1"/>
  <c r="M27" i="1"/>
  <c r="M28" i="1"/>
  <c r="M29" i="1"/>
  <c r="M30" i="1"/>
  <c r="M31" i="1"/>
  <c r="M32" i="1"/>
  <c r="M33" i="1"/>
  <c r="M34" i="1"/>
  <c r="C9" i="20"/>
  <c r="J8" i="20" s="1"/>
  <c r="D15" i="20"/>
  <c r="J46" i="20"/>
  <c r="AB46" i="20"/>
  <c r="V46" i="20"/>
  <c r="S34" i="13"/>
  <c r="T14" i="13"/>
  <c r="T33" i="13"/>
  <c r="T32" i="13"/>
  <c r="T31" i="13"/>
  <c r="T30" i="13"/>
  <c r="T29" i="13"/>
  <c r="T28" i="13"/>
  <c r="T27" i="13"/>
  <c r="T26" i="13"/>
  <c r="T25" i="13"/>
  <c r="T24" i="13"/>
  <c r="T23" i="13"/>
  <c r="T22" i="13"/>
  <c r="T21" i="13"/>
  <c r="T20" i="13"/>
  <c r="T19" i="13"/>
  <c r="T18" i="13"/>
  <c r="T17" i="13"/>
  <c r="T16" i="13"/>
  <c r="T15" i="13"/>
  <c r="O33" i="13"/>
  <c r="O32" i="13"/>
  <c r="O31" i="13"/>
  <c r="O30" i="13"/>
  <c r="O29" i="13"/>
  <c r="O28" i="13"/>
  <c r="O27" i="13"/>
  <c r="O26" i="13"/>
  <c r="O25" i="13"/>
  <c r="O24" i="13"/>
  <c r="O23" i="13"/>
  <c r="O22" i="13"/>
  <c r="O21" i="13"/>
  <c r="O20" i="13"/>
  <c r="O19" i="13"/>
  <c r="O18" i="13"/>
  <c r="O17" i="13"/>
  <c r="O16" i="13"/>
  <c r="O15" i="13"/>
  <c r="O14" i="13"/>
  <c r="J15" i="13"/>
  <c r="J16" i="13"/>
  <c r="J17" i="13"/>
  <c r="J18" i="13"/>
  <c r="J19" i="13"/>
  <c r="J20" i="13"/>
  <c r="J21" i="13"/>
  <c r="J22" i="13"/>
  <c r="J23" i="13"/>
  <c r="J24" i="13"/>
  <c r="J25" i="13"/>
  <c r="J26" i="13"/>
  <c r="J27" i="13"/>
  <c r="J28" i="13"/>
  <c r="J29" i="13"/>
  <c r="J30" i="13"/>
  <c r="J31" i="13"/>
  <c r="J32" i="13"/>
  <c r="J33" i="13"/>
  <c r="J14" i="13"/>
  <c r="S27" i="21"/>
  <c r="T27" i="21"/>
  <c r="R27" i="21"/>
  <c r="O27" i="21"/>
  <c r="N27" i="21"/>
  <c r="M27" i="21"/>
  <c r="I27" i="21"/>
  <c r="AD27" i="21" s="1"/>
  <c r="J27" i="21"/>
  <c r="H27" i="21"/>
  <c r="T29" i="14"/>
  <c r="S29" i="14"/>
  <c r="R29" i="14"/>
  <c r="R34" i="13"/>
  <c r="N34" i="13"/>
  <c r="T43" i="13"/>
  <c r="T44" i="13"/>
  <c r="T45" i="13"/>
  <c r="T46" i="13"/>
  <c r="T47" i="13"/>
  <c r="T48" i="13"/>
  <c r="T49" i="13"/>
  <c r="T50" i="13"/>
  <c r="T51" i="13"/>
  <c r="T52" i="13"/>
  <c r="T53" i="13"/>
  <c r="T54" i="13"/>
  <c r="T55" i="13"/>
  <c r="T56" i="13"/>
  <c r="T57" i="13"/>
  <c r="T58" i="13"/>
  <c r="T59" i="13"/>
  <c r="T60" i="13"/>
  <c r="T61" i="13"/>
  <c r="T62" i="13"/>
  <c r="O43" i="13"/>
  <c r="O44" i="13"/>
  <c r="O45" i="13"/>
  <c r="O46" i="13"/>
  <c r="O47" i="13"/>
  <c r="O48" i="13"/>
  <c r="O49" i="13"/>
  <c r="O50" i="13"/>
  <c r="O51" i="13"/>
  <c r="O52" i="13"/>
  <c r="O53" i="13"/>
  <c r="O54" i="13"/>
  <c r="O55" i="13"/>
  <c r="O56" i="13"/>
  <c r="O57" i="13"/>
  <c r="O58" i="13"/>
  <c r="O59" i="13"/>
  <c r="O60" i="13"/>
  <c r="O61" i="13"/>
  <c r="O62" i="13"/>
  <c r="J44" i="13"/>
  <c r="J45" i="13"/>
  <c r="J46" i="13"/>
  <c r="J47" i="13"/>
  <c r="J48" i="13"/>
  <c r="J49" i="13"/>
  <c r="J50" i="13"/>
  <c r="J51" i="13"/>
  <c r="J52" i="13"/>
  <c r="J53" i="13"/>
  <c r="J54" i="13"/>
  <c r="J55" i="13"/>
  <c r="J56" i="13"/>
  <c r="J57" i="13"/>
  <c r="J58" i="13"/>
  <c r="J59" i="13"/>
  <c r="J60" i="13"/>
  <c r="J61" i="13"/>
  <c r="J62" i="13"/>
  <c r="J43" i="13"/>
  <c r="S63" i="13"/>
  <c r="R63" i="13"/>
  <c r="AJ45" i="13" l="1" a="1"/>
  <c r="AJ45" i="13" s="1"/>
  <c r="AK45" i="13"/>
  <c r="AK63" i="13" s="1"/>
  <c r="AE18" i="13"/>
  <c r="O22" i="26"/>
  <c r="D11" i="26" s="1"/>
  <c r="E11" i="26" s="1"/>
  <c r="N16" i="26"/>
  <c r="M22" i="26"/>
  <c r="D9" i="26"/>
  <c r="E9" i="26" s="1"/>
  <c r="L22" i="26"/>
  <c r="AE16" i="13"/>
  <c r="AA11" i="1"/>
  <c r="Z35" i="1"/>
  <c r="AC27" i="21"/>
  <c r="AH26" i="21"/>
  <c r="AE27" i="21"/>
  <c r="O34" i="13"/>
  <c r="T34" i="13"/>
  <c r="J63" i="13"/>
  <c r="M35" i="1"/>
  <c r="M8" i="20"/>
  <c r="J9" i="20"/>
  <c r="T63" i="13"/>
  <c r="AH18" i="13" l="1"/>
  <c r="AK18" i="13" s="1"/>
  <c r="AJ18" i="13" a="1"/>
  <c r="AJ18" i="13" s="1"/>
  <c r="P22" i="26"/>
  <c r="N22" i="26"/>
  <c r="D10" i="26"/>
  <c r="E10" i="26" s="1"/>
  <c r="AE34" i="13"/>
  <c r="AH16" i="13"/>
  <c r="AJ16" i="13" a="1"/>
  <c r="AJ16" i="13" s="1"/>
  <c r="AC11" i="1" a="1"/>
  <c r="AC11" i="1" s="1"/>
  <c r="AA35" i="1"/>
  <c r="AD11" i="1"/>
  <c r="AD35" i="1" s="1"/>
  <c r="AK26" i="21"/>
  <c r="AH34" i="13" l="1"/>
  <c r="AK16" i="13"/>
  <c r="AK34" i="13" s="1"/>
  <c r="I29" i="14" l="1"/>
  <c r="J29" i="14"/>
  <c r="H29" i="14"/>
  <c r="N29" i="14"/>
  <c r="O29" i="14"/>
  <c r="M29" i="14"/>
  <c r="I63" i="13"/>
  <c r="N63" i="13"/>
  <c r="O63" i="13"/>
  <c r="I34" i="13"/>
  <c r="K35" i="1"/>
  <c r="J35" i="1"/>
  <c r="I35" i="1"/>
  <c r="M34" i="13"/>
  <c r="J34" i="13"/>
  <c r="H34" i="13"/>
  <c r="J15" i="20" l="1"/>
  <c r="J24" i="20"/>
  <c r="J28" i="20" s="1"/>
  <c r="H15" i="20"/>
  <c r="F15" i="20"/>
  <c r="H24" i="20"/>
  <c r="H28" i="20" s="1"/>
  <c r="F24" i="20"/>
  <c r="F28" i="20" s="1"/>
  <c r="D24" i="20"/>
  <c r="D28" i="20" s="1"/>
  <c r="D46" i="20" l="1"/>
  <c r="B24" i="20"/>
  <c r="B28" i="20" s="1"/>
  <c r="G29" i="20" s="1"/>
  <c r="B15" i="20"/>
  <c r="M63" i="13" l="1"/>
  <c r="H63" i="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<sst xmlns="http://schemas.openxmlformats.org/spreadsheetml/2006/main" count="1265" uniqueCount="360">
  <si>
    <t>PEI - Partenariat Européen pour l'Innovation</t>
  </si>
  <si>
    <t>Détail des dépenses prévisionnelles</t>
  </si>
  <si>
    <t>CONSIGNES D'UTILISATION</t>
  </si>
  <si>
    <t>Chef de file</t>
  </si>
  <si>
    <t>Partenaire 1</t>
  </si>
  <si>
    <t>Partenaire 2</t>
  </si>
  <si>
    <t>Partenaire 3</t>
  </si>
  <si>
    <t>Partenaire 4</t>
  </si>
  <si>
    <t>Partenaire 5</t>
  </si>
  <si>
    <t>Partenaire 6</t>
  </si>
  <si>
    <t>Partenaire 7</t>
  </si>
  <si>
    <t>Partenaire 8</t>
  </si>
  <si>
    <t>Partenaire X</t>
  </si>
  <si>
    <t>RAPPELS</t>
  </si>
  <si>
    <t xml:space="preserve">Dans tous les cas, les justificatifs au format dématérialisé des dépenses prévisionnelles sont aussi à verser dans EUROPAC lors de l'enregistrement de la demande d'aide. S'ils ne sont pas joints, le service instructeur devra considérer votre demande incomplète et rejeter les montants présentés si vos justificatifs ne seront pas fournis après une première demande et une relance. </t>
  </si>
  <si>
    <t>Présentation des postes et des sous-opérations liés au dispositif 77.01</t>
  </si>
  <si>
    <t>Description du poste de dépense</t>
  </si>
  <si>
    <t>Description de la sous-opération</t>
  </si>
  <si>
    <t>Modalités de prise en compte</t>
  </si>
  <si>
    <t xml:space="preserve">Onglet </t>
  </si>
  <si>
    <t>Encourager les échanges entre agriculteurs (peer to peer) pour le développement des pratiques alliant performances environnementales et économiques dans le contexte guadeloupéen (Echanges dev-perf-envir-éco)</t>
  </si>
  <si>
    <t xml:space="preserve">L’émergence de groupes opérationnels, afin de donner l’opportunité à des porteurs de développer ou affiner leurs idées, leurs partenariats, leurs projets (Création groupes opérationnels)
</t>
  </si>
  <si>
    <t xml:space="preserve"> Renforcer les approches systémiques de la gestion des exploitations agricoles et agro forestières (Renforcement sys-exploit)</t>
  </si>
  <si>
    <t xml:space="preserve">
Renforcer la mise en œuvre de projets innovants et collaboratifs (Projets groupes opérationnels) 
</t>
  </si>
  <si>
    <t>Adapter la production agricole en zone contrainte (pollution, topographiques, contexte pédoclimatiques, sanitaires) - (Adapt-prod-zone-contrainte)</t>
  </si>
  <si>
    <t>Identifier les conduites où la protection et la production peuvent coexister sur les espaces naturels (dont espaces naturels sensibles) - (Id-protec-prod)</t>
  </si>
  <si>
    <t>Favoriser l’Innovation en système agricole et agro forestier dans une démarche bottom up (Innov-bottom-up)</t>
  </si>
  <si>
    <t xml:space="preserve">Renforcer la mise en œuvre de projets innovants et collaboratifs (projets des groupes opérationnels) </t>
  </si>
  <si>
    <t>Déployer des outils numériques au service de l’agriculture et de l’alimentation (Outils-num-agri-ali)</t>
  </si>
  <si>
    <t xml:space="preserve"> Mettre en place des mentions valorisantes de la production locale dans les différents circuits de vente (Mentions-valo)</t>
  </si>
  <si>
    <t>La diffusion des résultats de projets innovants et collaboratifs (Diffusion projet)</t>
  </si>
  <si>
    <t>Développer les pratiques permettant d’améliorer la gestion des risques en agriculture (Dev-gestion-risques)</t>
  </si>
  <si>
    <t>Favoriser les approches territoriales visant la souveraineté alimentaire et le maintien des services écosystémiques (Fav-territ-souv-ali-écosys)</t>
  </si>
  <si>
    <t>Promouvoir l’animation et la valorisation des savoir-faire en matière de transformation des ressources naturelles et agricoles (Promouvoir savoir-faire transfo-ressources)</t>
  </si>
  <si>
    <t>Ressources prévisionnelles de l'opération</t>
  </si>
  <si>
    <t xml:space="preserve">Financement d'origine publique </t>
  </si>
  <si>
    <t>Co- financeurs publics sollicités</t>
  </si>
  <si>
    <t xml:space="preserve">Montants en € </t>
  </si>
  <si>
    <t xml:space="preserve">Sollicité dans le cadre de la présente demande </t>
  </si>
  <si>
    <t>Sollicité dans le cadre d’une autre demande</t>
  </si>
  <si>
    <t>Obtenu</t>
  </si>
  <si>
    <t>Nature du justificatif présenté</t>
  </si>
  <si>
    <t>Financements européens (FEADER) sollicités</t>
  </si>
  <si>
    <t>Région</t>
  </si>
  <si>
    <t>Département</t>
  </si>
  <si>
    <t>Autres (Commune(s), EPCI, etc)</t>
  </si>
  <si>
    <t>Etat (préciser source)</t>
  </si>
  <si>
    <t>Sous-total financeurs publics</t>
  </si>
  <si>
    <t>Auto financement maitre d'ouvrage public, le cas échéant</t>
  </si>
  <si>
    <t xml:space="preserve">Emprunt </t>
  </si>
  <si>
    <t xml:space="preserve">Auto – financement </t>
  </si>
  <si>
    <t>Sous-total apport du maître d’ouvrage public</t>
  </si>
  <si>
    <t>Financement d'origine privée</t>
  </si>
  <si>
    <t>Nature du financement</t>
  </si>
  <si>
    <t>Montant en €</t>
  </si>
  <si>
    <t>Autofinancement : maître d’ouvrage privé</t>
  </si>
  <si>
    <t>Emprunt</t>
  </si>
  <si>
    <t>Auto – financement</t>
  </si>
  <si>
    <t>Contribution en nature</t>
  </si>
  <si>
    <t>Sous-total apport du maître d’ouvrage privé</t>
  </si>
  <si>
    <t xml:space="preserve">Autres financeurs privés </t>
  </si>
  <si>
    <t>Participation du secteur privé (à préciser)</t>
  </si>
  <si>
    <t>Sous-total financements privés par partenaire</t>
  </si>
  <si>
    <t>SOUS-TOTAL FINANCEMENT D'ORIGINE PRIVEE A L'ECHELLE DE L'OPERATION</t>
  </si>
  <si>
    <t xml:space="preserve">Recettes nettes générées </t>
  </si>
  <si>
    <t>Numéro de la recette</t>
  </si>
  <si>
    <t>Nature de la recette générée par l'opération</t>
  </si>
  <si>
    <t>Identifiant du justificatif</t>
  </si>
  <si>
    <t>Montant présenté HT</t>
  </si>
  <si>
    <t>Commentaires</t>
  </si>
  <si>
    <t>(Ex : droits d'entrée de l'objet, du type de dépense…)</t>
  </si>
  <si>
    <t>(justificatif détaillant la recette attendue.
Ex : tableau prévisionnel, bilan de l'année n-,...)</t>
  </si>
  <si>
    <t>(le cas échéant, pour préciser un point saillant au Service Instructeur)</t>
  </si>
  <si>
    <t>Exemple</t>
  </si>
  <si>
    <t>Total présenté par partenaire</t>
  </si>
  <si>
    <t>TOTAL RECETTES NETTES GENEREES A L'ECHELLE DE L'OPERATION</t>
  </si>
  <si>
    <t>ANNEXE 2 : PLAN DE FINANCEMENT</t>
  </si>
  <si>
    <t>Montants</t>
  </si>
  <si>
    <t>Présentés</t>
  </si>
  <si>
    <t>Montant total HT</t>
  </si>
  <si>
    <t>Montant total TVA</t>
  </si>
  <si>
    <t>Total  TTC</t>
  </si>
  <si>
    <t>Recettes prévisionelles générées</t>
  </si>
  <si>
    <t>Assiette présentée</t>
  </si>
  <si>
    <t>Indiquer ici le montant HT ou TTC selon le porteur, moins les recettes prévisionnelles générées : =D5-D8, ou =D7-D8</t>
  </si>
  <si>
    <t>Dont montant FEADER sollicité</t>
  </si>
  <si>
    <t>Dont montant d'aide nationale sollicitée</t>
  </si>
  <si>
    <t>Dont montant d'autofinancement nécessaire</t>
  </si>
  <si>
    <r>
      <t>I</t>
    </r>
    <r>
      <rPr>
        <sz val="10"/>
        <rFont val="Arial"/>
        <family val="2"/>
      </rPr>
      <t xml:space="preserve"> les cellules de couleur</t>
    </r>
    <r>
      <rPr>
        <b/>
        <sz val="10"/>
        <color indexed="44"/>
        <rFont val="Arial"/>
        <family val="2"/>
      </rPr>
      <t xml:space="preserve"> bleue </t>
    </r>
    <r>
      <rPr>
        <sz val="10"/>
        <rFont val="Arial"/>
        <family val="2"/>
      </rPr>
      <t>ont une formule automatisée</t>
    </r>
  </si>
  <si>
    <t>Taux de FEADER dans le TMAP</t>
  </si>
  <si>
    <t>Montant d'aide FEADER à solliciter</t>
  </si>
  <si>
    <t>% de la part FEADER à solliciter</t>
  </si>
  <si>
    <t>Montant part nationale à solliciter</t>
  </si>
  <si>
    <t>% de la part nationale à solliciter</t>
  </si>
  <si>
    <t xml:space="preserve">% de l'autofinancement </t>
  </si>
  <si>
    <t>Pour les subventions non concernées par un régime d'aide d'Etat ou de minimis, le TMAP est de 100%, hormis pour les dépenses d'investissement productifs où ce dernier est de 80%
Le TMAP peut varier selon le régime d'aide applicable :
•	100 % hors coûts liés aux investissements pour le régime SA.108057 - 65 % pour les investissements liées à la production agricole primaire. Ce taux est de 80 % dans les cas listés au point (26) (a) du régime d'aide, et de 85 % pour les investissements dans de petites exploitations agricoles ; 
•	100 % pour le régime SA. 108732 ;
•	100 % pour le régime SA.108915 ;
•	100 % pour le régime SA.108940 - Pour les projets de démonstration, le montant d'aide maximal est plafonné à 100 000 € par entreprise agricole sur une périod ede trois exercices comptables ; 
• en cas de de minimis, plafonnement du taux afin de respecter le montant de l'aide publique
• en cas de minimis secteur agricole, plafonnement du taux afin de repescter le montant de l'aide publique</t>
  </si>
  <si>
    <t>1 000 000€ HT</t>
  </si>
  <si>
    <t>Les RIF précédentes sont appliquées dans la hiérarchie suivante : établissement du TMAP et du TAP selon la conformité avec la règlementation des aides d'Etat
Mise en place du seuil et du plafond du poste selon le dispositif et l'appel à projet 
Le montant présent dans cette colonne constitue l'assiette PSN éligible</t>
  </si>
  <si>
    <t>85 %, hormis dans le cas du de minimis
Si le de minimis n'est pas applicable, remplir =K17*J17 et glisser la formule</t>
  </si>
  <si>
    <t xml:space="preserve">Le taux de cofinancement est indiqué manuellement en colonne L, selon l'application ou non du deminimis </t>
  </si>
  <si>
    <t>La part des aides publiques nationales se rapportant à l'assiette PSN éligible doit être suffisante afin de pouvoir déclencher une demande d'aide FEADER</t>
  </si>
  <si>
    <t>1.6 Amortissements</t>
  </si>
  <si>
    <t>TOTAL</t>
  </si>
  <si>
    <t>VENTILATION PAR PARTENAIRE</t>
  </si>
  <si>
    <t xml:space="preserve">Types de dépenses </t>
  </si>
  <si>
    <t>Montant présenté</t>
  </si>
  <si>
    <t>Préciser HT ou TTC</t>
  </si>
  <si>
    <t>1.1 Frais de personnel</t>
  </si>
  <si>
    <t>1.2 Prestations &amp; achat</t>
  </si>
  <si>
    <t>1.4 Contribution en nature</t>
  </si>
  <si>
    <t>1.5 Couts participation agriculteurs</t>
  </si>
  <si>
    <t>TOTAL dépenses  éligibles prévisionnelles</t>
  </si>
  <si>
    <t>VENTILATION PAR FINANCEUR</t>
  </si>
  <si>
    <t>Nom</t>
  </si>
  <si>
    <t>Assiette éligible retenue du financeur</t>
  </si>
  <si>
    <t>Cofinancement maximal</t>
  </si>
  <si>
    <t>Montant max du FEADER</t>
  </si>
  <si>
    <t>Top-Up</t>
  </si>
  <si>
    <t>Montant d'aide du financeur</t>
  </si>
  <si>
    <t>Montant subvention publique</t>
  </si>
  <si>
    <t>Taux de financement du financeur</t>
  </si>
  <si>
    <t>Financeur</t>
  </si>
  <si>
    <t>Montant calculé</t>
  </si>
  <si>
    <t>Autres communes</t>
  </si>
  <si>
    <t>Etat( Préciser source)</t>
  </si>
  <si>
    <t>Total</t>
  </si>
  <si>
    <t>1.1 Frais de personnel de l'ensemble des partenaires</t>
  </si>
  <si>
    <t>Merci de saisir une ligne par personne
Les frais de personnel des agents titulaires de la fonction publique d'Etat ne sont pas éligibles. Pour ce type d'organisation, seul le personnel contractuel est éligible.  
Les frais de personnel dont le temps dédié à l’opération varie d’un mois à l’autre et/ou dont la quotité d’affectation à l’opération est inférieure à 15% ne sont pas éligibles. 
Les frais de personnel dont l'affectation à l'opération est justifiée par des feuilles de temps ne sont pas acceptés. La justification doit être réalisée via lettre de mission, contrat, fiche de poste formalisant l'affectation. 
Les frais de personnels dédiées à l'opération sont plafonnés selon le type de fonction occupé (cf. cellule F7).</t>
  </si>
  <si>
    <r>
      <t>I</t>
    </r>
    <r>
      <rPr>
        <sz val="10"/>
        <rFont val="Calibri"/>
        <family val="2"/>
        <scheme val="minor"/>
      </rPr>
      <t xml:space="preserve"> les cellules de couleur</t>
    </r>
    <r>
      <rPr>
        <b/>
        <sz val="10"/>
        <color indexed="44"/>
        <rFont val="Calibri"/>
        <family val="2"/>
        <scheme val="minor"/>
      </rPr>
      <t xml:space="preserve"> bleue </t>
    </r>
    <r>
      <rPr>
        <sz val="10"/>
        <rFont val="Calibri"/>
        <family val="2"/>
        <scheme val="minor"/>
      </rPr>
      <t>ont une formule automatisée</t>
    </r>
  </si>
  <si>
    <t>Raison sociale / nom du partenaire</t>
  </si>
  <si>
    <t>Poste dépense</t>
  </si>
  <si>
    <t>Sous-opération</t>
  </si>
  <si>
    <t>Nom / Prénom de l'agent</t>
  </si>
  <si>
    <r>
      <t>Type de fonction de l'agent</t>
    </r>
    <r>
      <rPr>
        <sz val="10"/>
        <rFont val="Calibri"/>
        <family val="2"/>
        <scheme val="minor"/>
      </rPr>
      <t xml:space="preserve">
</t>
    </r>
  </si>
  <si>
    <t xml:space="preserve">Description de l'intervention 
</t>
  </si>
  <si>
    <t>S'agit-il d'un investissement productif ? (Oui/Non)</t>
  </si>
  <si>
    <t>Salaire annuel
brut</t>
  </si>
  <si>
    <t>Charges patronales annuelles</t>
  </si>
  <si>
    <t>Année de travail de l'agent sur le projet- NB mois</t>
  </si>
  <si>
    <t>% selon lettre de mission/ contrat/ fiche de poste</t>
  </si>
  <si>
    <t>Frais salariaux liés au projet</t>
  </si>
  <si>
    <t>Justificatifs joints numérotés</t>
  </si>
  <si>
    <t>(Reprendre les intitulés des partenaires tels que rempli dans l'onglet notice)</t>
  </si>
  <si>
    <t>(Reprendre les postes choisis tel que rempli dans l'onglet 0-Presentation poste-sous-op)</t>
  </si>
  <si>
    <t>(Reprendre les sous-opérations choisis tel que rempli dans l'onglet 0-Presentation poste-sous-op)</t>
  </si>
  <si>
    <r>
      <t xml:space="preserve">(directeur, chargé de mission, assistant, animateur,…)
</t>
    </r>
    <r>
      <rPr>
        <b/>
        <i/>
        <sz val="9"/>
        <color rgb="FFC00000"/>
        <rFont val="Calibri"/>
        <family val="2"/>
        <scheme val="minor"/>
      </rPr>
      <t>Montant des plafonds par type de fonction de l'argent : 
Directeur chercheur : 92 000 €/ an (montant brut + charges patronnales)
Ingénieur : 61 000 € / an (montant brut + charges patronnales)
Technicien : 49 000 € /an (montant brut + charges patronnales)</t>
    </r>
  </si>
  <si>
    <t>(nature du travail réalisé par l'agent)</t>
  </si>
  <si>
    <t>On entend par investissements productifs, le soutien à la production primaire agricole ainsi 
qu’aux projets portés par les agriculteurs ou leurs groupements et les investissements qui 
conduisent à une augmentation significative de la valeur ou de la rentabilité de 
l'exploitation agricole ou forestière
La liste des investissements concernés se trouvent à la page 10 du PSR Guadeloupe ainsi que ci-dessous*</t>
  </si>
  <si>
    <t>(1)</t>
  </si>
  <si>
    <t>(2)</t>
  </si>
  <si>
    <t>(3)</t>
  </si>
  <si>
    <t>(4)</t>
  </si>
  <si>
    <t>(5)=(1+2)*(3/12)*4</t>
  </si>
  <si>
    <t>Exemple : partenaire x</t>
  </si>
  <si>
    <t xml:space="preserve">Echanges dev-perf-envir-eco </t>
  </si>
  <si>
    <t xml:space="preserve">Création groupes opérationnels </t>
  </si>
  <si>
    <t>agent x</t>
  </si>
  <si>
    <t>xx</t>
  </si>
  <si>
    <t>Oui</t>
  </si>
  <si>
    <t>o</t>
  </si>
  <si>
    <t>Total pour l'opération</t>
  </si>
  <si>
    <t>* Liste des investissements productifs concernée par cette catégorie de dépense : 
- D’investissements immatériels, y compris non directement liés à des investissements matériels (plan et étude, ingénierie/conseil, diagnostic parcellaire et de territoire, animation associée à l’émergence et la création de projets, frais de personnel, logiciels, prestation de mise en service, frais généraux…).</t>
  </si>
  <si>
    <t xml:space="preserve">Certifié exact et sincère, le (date) </t>
  </si>
  <si>
    <t>Nom, prénom et qualité du représentant du chef de file</t>
  </si>
  <si>
    <t>Cachet et signature :</t>
  </si>
  <si>
    <t>1.2 Prestations (y compris les locations) et achats de matériel</t>
  </si>
  <si>
    <t>Hors coûts salariaux</t>
  </si>
  <si>
    <t xml:space="preserve">Une pièce estimative comparative est nécessaire à partir d'un coût de 3 000 €HT et 2 pièces estimatives à partir de 90 000 €HT
Les dépenses liées aux consommables et fournitures ne sont pas éligibles. Les locations longues durées de véhicules ne sont pas éligibles. </t>
  </si>
  <si>
    <r>
      <t>I</t>
    </r>
    <r>
      <rPr>
        <sz val="10"/>
        <rFont val="Arial"/>
        <family val="2"/>
      </rPr>
      <t xml:space="preserve"> </t>
    </r>
    <r>
      <rPr>
        <sz val="10"/>
        <rFont val="Calibri"/>
        <family val="2"/>
        <scheme val="minor"/>
      </rPr>
      <t>les cellules de couleur</t>
    </r>
    <r>
      <rPr>
        <b/>
        <sz val="10"/>
        <color indexed="44"/>
        <rFont val="Calibri"/>
        <family val="2"/>
        <scheme val="minor"/>
      </rPr>
      <t xml:space="preserve"> bleue </t>
    </r>
    <r>
      <rPr>
        <sz val="10"/>
        <rFont val="Calibri"/>
        <family val="2"/>
        <scheme val="minor"/>
      </rPr>
      <t>ont une formule automatisée</t>
    </r>
  </si>
  <si>
    <t>Achat de matériel (hors fournitures et consommables)</t>
  </si>
  <si>
    <t>Raison sociale / nom du partenaire qui porte la dépense</t>
  </si>
  <si>
    <t xml:space="preserve">Nom de la prestation </t>
  </si>
  <si>
    <t>pièce estimative choisi par le bénéficiaire</t>
  </si>
  <si>
    <t>On entend par investissements productifs, le soutien à la production primaire agricole ainsi 
qu’aux projets portés par les agriculteurs ou leurs groupements et les investissements qui 
conduisent à une augmentation significative de la valeur ou de la rentabilité de 
l'exploitation agricole ou forestière
La liste des investissements concernés se trouvent à la page 10 du PSR Guadeloupe  ainsi que ci-dessous*</t>
  </si>
  <si>
    <t>n° Devis</t>
  </si>
  <si>
    <t>Montant devis HT
(A)</t>
  </si>
  <si>
    <t>Renseigner la TVA applicable en euros, uniquement si non déduite ou non compensée. Une attestation d'absence de récupération de la TVA est alors à fournir en appui de la demande d'aide. 
(B)</t>
  </si>
  <si>
    <t>Montant total TTC (pour les demandeurs non assujettis à la TVA)
(C = A + B)</t>
  </si>
  <si>
    <t>fournisseurs devis</t>
  </si>
  <si>
    <t>Pompe hydraulique</t>
  </si>
  <si>
    <t>Blando</t>
  </si>
  <si>
    <t>Gmex</t>
  </si>
  <si>
    <t>Pluto</t>
  </si>
  <si>
    <t>total</t>
  </si>
  <si>
    <t>Prestations externes, sous traitance</t>
  </si>
  <si>
    <t>Etude X</t>
  </si>
  <si>
    <t>toto</t>
  </si>
  <si>
    <t>tata</t>
  </si>
  <si>
    <t>* Liste des investissements productifs concernée par cette catégorie de dépense : 
- de construction, d’acquisition et de modernisation des bâtiments y compris le  renforcement de leur performance énergétique, les projets améliorant l’autonomie  alimentaire des élevages, les projets liés au bien-être animal (par exemple pour renforcer 
les progrès en matière d’accès à l’extérieur en filières volailles et porcs ou au pâturage des  ruminants, les conditions de ventilation des bâtiments, le gain d’espace en stabulations ou leur élimination, tout élément favorisant l’expression de comportements naturels des 
animaux comme l’enrichissement du milieu d'élevage avec des matériaux manipulables en filière porcine ou l'accès à des perchoirs en filière volailles.…) et à la biosécurité, à la gestion des effluents, les projets de modernisation de serres, les aires de lavage…
- De diversification des productions,
- D’équipements en matériels individuels ou collectifs, de développement des pratiques  agroécologiques, de biosécurité, des bonnes pratiques de bien-être animal dans différentes filières, de protection contre les risques, d’amélioration de la qualité des produits, notamment sanitaire, de protection contre les aléas climatiques et sanitaires, de réduction des intrants phytopharmaceutiques…
- De numérisation de l’agriculture,
- D’amélioration de l’ergonomie et de la qualité au travail,
- D'irrigation (investissements de production à la parcelle, type pilotage, goutte à goutte, aspersion ; retenues individuelles, forages, pompes, réseaux de transport et distribution...),
- De plantations pérennes (cannes, bananes, prairies, vignes, vergers…),
- D’investissements d’économie d’énergie et/ou de production d’énergie, tel que la  méthanisation ou le photovoltaïque ou l’éolien,
- D’aménagements ou équipements pour le développement de l’activité pastorale, liés à  la haie et l’agroforesterie lorsqu’ils sont à finalité productive et/ou intégrés dans une  approche globale,
- De transformation des produits agricoles et stockage conditionnement/commercialisation des produits agricoles et transformés,
- De diversification des activités de l’exploitation tels que l’agritourisme, l’accueil à la ferme, etc. De valorisation des matières résiduaires organiques,
- D’investissements immatériels, y compris non directement liés à des investissements matériels (plan et étude, ingénierie/conseil, diagnostic parcellaire et de territoire, animation associée à l’émergence et la création de projets, frais de personnel, logiciels, prestation de mise en service, frais généraux…).</t>
  </si>
  <si>
    <t>1.3 Déplacement et hébergement</t>
  </si>
  <si>
    <t>Frais de déplacement et d’hébergement des partenaires (hors déplacement routier, les frais kilométriques et les frais de péage ne sont pas éligibles)</t>
  </si>
  <si>
    <t xml:space="preserve">Une pièce estimative comparative est nécessaire à partir d'un coût de 3 000 €HT et 2 pièces estimatives à partir de 90 000 €HT
A noter que les réservations de billet d'avion et de train doivent être réalisés en classe économique. </t>
  </si>
  <si>
    <t>Nom de la dépense en lien avec la mission</t>
  </si>
  <si>
    <t>Pièces estimatives non retenus par le bénéficiaire (coût raisonnable)</t>
  </si>
  <si>
    <t>On entend par investissements productifs, le soutien à la production primaire agricole ainsi 
qu’aux projets portés par les agriculteurs ou leurs groupements et les investissements qui 
conduisent à une augmentation significative de la valeur ou de la rentabilité de 
l'exploitation agricole ou forestière
La liste des investissements concernés se trouvent à la page 10 du PSR Guadeloupe</t>
  </si>
  <si>
    <t xml:space="preserve">Billet avion </t>
  </si>
  <si>
    <t>Tata</t>
  </si>
  <si>
    <t>Tutu</t>
  </si>
  <si>
    <t>Une pièce estimative comparative est nécessaire à partir d'un coût de 3 000 €HT et 2 pièces estimatives à partir de 90 000 €HT</t>
  </si>
  <si>
    <t xml:space="preserve">Description de la contribution </t>
  </si>
  <si>
    <t xml:space="preserve">Identification de la contribution </t>
  </si>
  <si>
    <t xml:space="preserve">Références devis comparatifs pour les services </t>
  </si>
  <si>
    <t>n° devis</t>
  </si>
  <si>
    <t>Fournisseurs devis</t>
  </si>
  <si>
    <t>Partenaire</t>
  </si>
  <si>
    <t>Work package 
 (intitulé)</t>
  </si>
  <si>
    <t>Description de la contribution</t>
  </si>
  <si>
    <t>Identification du justificatif</t>
  </si>
  <si>
    <t xml:space="preserve">Montant présenté </t>
  </si>
  <si>
    <t>Pièces estimatives comparatives(coût raisonnable)</t>
  </si>
  <si>
    <t>Prestation de conseil</t>
  </si>
  <si>
    <t>Non</t>
  </si>
  <si>
    <t>HT</t>
  </si>
  <si>
    <t>1.5 Coûts de participation des agriculteurs</t>
  </si>
  <si>
    <t xml:space="preserve">Hors coûts salariaux
</t>
  </si>
  <si>
    <t>Type de participation (journée, séminaire, réunions)</t>
  </si>
  <si>
    <t>Nombre d'agriculteurs (A)</t>
  </si>
  <si>
    <t>Coût horaire - SMIC (B)</t>
  </si>
  <si>
    <t>Nb d'heures (C )</t>
  </si>
  <si>
    <t>Sous-total frais temps passé (A*B*C)</t>
  </si>
  <si>
    <t>Nb déplacement par agriculteur (D)</t>
  </si>
  <si>
    <t xml:space="preserve">Montant frais de déplacement (A*D* forfait) </t>
  </si>
  <si>
    <t xml:space="preserve">Nb repas par agriculteur (E ) </t>
  </si>
  <si>
    <t xml:space="preserve">Montant frais de restauration (A*E*forfait) </t>
  </si>
  <si>
    <t>Montant total</t>
  </si>
  <si>
    <t>Exemple : Partenaire X</t>
  </si>
  <si>
    <t xml:space="preserve">Outils-num-agri-ali </t>
  </si>
  <si>
    <t xml:space="preserve">Projets groupes opérationnels </t>
  </si>
  <si>
    <t xml:space="preserve">séminaire </t>
  </si>
  <si>
    <r>
      <t>[B]</t>
    </r>
    <r>
      <rPr>
        <sz val="8"/>
        <rFont val="Calibri"/>
        <family val="2"/>
        <scheme val="minor"/>
      </rPr>
      <t xml:space="preserve"> SMIC horaire brut  au 01/01/2025 = 11.88 € - le SMIC est normalement revalorisé au 1</t>
    </r>
    <r>
      <rPr>
        <vertAlign val="superscript"/>
        <sz val="8"/>
        <rFont val="Calibri"/>
        <family val="2"/>
        <scheme val="minor"/>
      </rPr>
      <t>er</t>
    </r>
    <r>
      <rPr>
        <sz val="8"/>
        <rFont val="Calibri"/>
        <family val="2"/>
        <scheme val="minor"/>
      </rPr>
      <t xml:space="preserve">  janvier de chaque année.</t>
    </r>
  </si>
  <si>
    <r>
      <t>[D]</t>
    </r>
    <r>
      <rPr>
        <sz val="8"/>
        <color theme="1"/>
        <rFont val="Calibri"/>
        <family val="2"/>
        <scheme val="minor"/>
      </rPr>
      <t xml:space="preserve"> Le forfait applicable pour le trajet domicile/lieu de la réunion en aller/ retour est de 20 euros par jour. </t>
    </r>
  </si>
  <si>
    <r>
      <t>[D]</t>
    </r>
    <r>
      <rPr>
        <sz val="8"/>
        <color theme="1"/>
        <rFont val="Calibri"/>
        <family val="2"/>
        <scheme val="minor"/>
      </rPr>
      <t xml:space="preserve"> Classe économique.</t>
    </r>
  </si>
  <si>
    <r>
      <t>[E]</t>
    </r>
    <r>
      <rPr>
        <sz val="8"/>
        <color theme="1"/>
        <rFont val="Calibri"/>
        <family val="2"/>
        <scheme val="minor"/>
      </rPr>
      <t xml:space="preserve"> Forfait de 17,70 € par repas.</t>
    </r>
  </si>
  <si>
    <t>1.6 Amortissement</t>
  </si>
  <si>
    <t xml:space="preserve">L’amortissement de matériels existants avant le démarrage de l’opération ne sont pas éligibles. </t>
  </si>
  <si>
    <r>
      <t>I les cellules de couleur</t>
    </r>
    <r>
      <rPr>
        <b/>
        <sz val="10"/>
        <color indexed="44"/>
        <rFont val="Calibri"/>
        <family val="2"/>
        <scheme val="minor"/>
      </rPr>
      <t xml:space="preserve"> bleue </t>
    </r>
    <r>
      <rPr>
        <sz val="10"/>
        <rFont val="Calibri"/>
        <family val="2"/>
        <scheme val="minor"/>
      </rPr>
      <t>ont une formule automatisée</t>
    </r>
  </si>
  <si>
    <t xml:space="preserve">Poste de dépense </t>
  </si>
  <si>
    <t>Sous opération</t>
  </si>
  <si>
    <t>Description du bien</t>
  </si>
  <si>
    <t>Lien avec l’opération</t>
  </si>
  <si>
    <t>Date de début d’amortissement</t>
  </si>
  <si>
    <t>Durée d’amortissement</t>
  </si>
  <si>
    <t>Montant de l’amortissement présenté</t>
  </si>
  <si>
    <t>Numéro de la pièce justificative</t>
  </si>
  <si>
    <t>Nombre</t>
  </si>
  <si>
    <t>Unité (mois, trimestre, année)</t>
  </si>
  <si>
    <t xml:space="preserve">Mentions-valo </t>
  </si>
  <si>
    <t>Diffusion projet</t>
  </si>
  <si>
    <t>Equipement spécifique</t>
  </si>
  <si>
    <t>Lien détaillé avec l'opération</t>
  </si>
  <si>
    <t>6 mois</t>
  </si>
  <si>
    <t>20000</t>
  </si>
  <si>
    <t>4000</t>
  </si>
  <si>
    <t>Plan stratégique Régional de la politique agricole commune</t>
  </si>
  <si>
    <t>Le présent document doit être complété obligatoirement avec toutes les dépenses prévisionnelles de l'opération. Il constitue une partie intégrante de la demande d'aide</t>
  </si>
  <si>
    <r>
      <t xml:space="preserve">Renseigner le nom du chef de file et des partenaires de l'opération
</t>
    </r>
    <r>
      <rPr>
        <i/>
        <sz val="10"/>
        <color theme="1"/>
        <rFont val="Arial"/>
        <family val="2"/>
      </rPr>
      <t>Pour rappel, le projet soutenu doit associer au minima deux entités distinctes, qui regroupées formeront le groupe opérationnel. Le partenariat ne sera pas uniquement composé d’organismes de recherche. Les structures dotées de la personnalité juridique et qui regroupent a minima deux personnes morales constituent un partenariat de fait.</t>
    </r>
  </si>
  <si>
    <t>Postes de dépenses et sous-opérations pour le dispositif 77.01</t>
  </si>
  <si>
    <t>40000</t>
  </si>
  <si>
    <t>10000</t>
  </si>
  <si>
    <t>=(I8+J8)*(K8/12)*L8</t>
  </si>
  <si>
    <t>=H12+I12</t>
  </si>
  <si>
    <t>50000</t>
  </si>
  <si>
    <t>=M12+N12</t>
  </si>
  <si>
    <t>=SOMME(R12:S12)</t>
  </si>
  <si>
    <t>=0,2*R12</t>
  </si>
  <si>
    <t>45000</t>
  </si>
  <si>
    <t>=R40+S40</t>
  </si>
  <si>
    <t>=0,2*R40</t>
  </si>
  <si>
    <t>4500</t>
  </si>
  <si>
    <t>=M40+N40</t>
  </si>
  <si>
    <t>=0,2*M40</t>
  </si>
  <si>
    <t>2500</t>
  </si>
  <si>
    <t>=H40+I40</t>
  </si>
  <si>
    <t>=0,2*H40</t>
  </si>
  <si>
    <t>2001</t>
  </si>
  <si>
    <t>=0,2*H10</t>
  </si>
  <si>
    <t>=H10+I10</t>
  </si>
  <si>
    <t>20500</t>
  </si>
  <si>
    <t>=0,2*M10</t>
  </si>
  <si>
    <t>=M10+N10</t>
  </si>
  <si>
    <t>23000</t>
  </si>
  <si>
    <t>=R10+S10</t>
  </si>
  <si>
    <t>=0,2*H9</t>
  </si>
  <si>
    <t>=H9+I9</t>
  </si>
  <si>
    <t>=0,2*M9</t>
  </si>
  <si>
    <t>=M9+N9</t>
  </si>
  <si>
    <t>=R9+S9</t>
  </si>
  <si>
    <t>11,88</t>
  </si>
  <si>
    <t>12</t>
  </si>
  <si>
    <t>4</t>
  </si>
  <si>
    <t>1.7 Couts indirects des partenaires (forfait de 25% des couts directs)</t>
  </si>
  <si>
    <t>Montant présenté TTC</t>
  </si>
  <si>
    <t>(montant de la recette prévisionnelle générée par l'opération si le porteur récupère la TVA)</t>
  </si>
  <si>
    <t>(montant de la recette prévisionnelle générée par l'opération si le porteur ne récupère pas la TVA)</t>
  </si>
  <si>
    <t>Partie réservée à l'administration - Instruction des ressources prévisionnelles de l'opération</t>
  </si>
  <si>
    <t xml:space="preserve">Instruction des Financements d'origine publique </t>
  </si>
  <si>
    <t xml:space="preserve">Montants présentés en € </t>
  </si>
  <si>
    <t xml:space="preserve">Montant retenu </t>
  </si>
  <si>
    <t xml:space="preserve">commentaires de l'instructeur </t>
  </si>
  <si>
    <t>Montant écarté</t>
  </si>
  <si>
    <t>Montant retenu HT</t>
  </si>
  <si>
    <t>Contrôle bloquant, vérification et traçage sur les montants</t>
  </si>
  <si>
    <t>(report automatique de la demande. Corriger les informations des cellules selon les modalités d'instruction)</t>
  </si>
  <si>
    <t>(une observation est à apporter par le Service Instructeur pour toute correction apportée et/ou toute révision de la dépense lors de la phase d'instruction.
Ex: motif d'inéligibilité, révision du poste de dépense, correction du numéro de devis, absence de devis opposable…)</t>
  </si>
  <si>
    <t>(vérification automatique de cohérence entre les montants présentés et ceux retenus.
En cas d'anomalie, corriger le montant incohérent ou justifier le choix d'instruction.)</t>
  </si>
  <si>
    <t>(saisie automatique)</t>
  </si>
  <si>
    <t>Total retenu</t>
  </si>
  <si>
    <t>Partie réservée à l'administration - Instruction des recettes nettes générées par l'opération par partenaire</t>
  </si>
  <si>
    <t>Montant retenu TTC</t>
  </si>
  <si>
    <t>TOTAL RECETTES NETTES INSTRUITES</t>
  </si>
  <si>
    <t>MONTANT ECARTE</t>
  </si>
  <si>
    <t>Partie à remplir par le bénéficiaire</t>
  </si>
  <si>
    <t>Partie réservée à l'administration - Instruction des dépenses de frais de personnel</t>
  </si>
  <si>
    <t>Montant retenu</t>
  </si>
  <si>
    <t>Commentaires du Service Instructeur</t>
  </si>
  <si>
    <t>Salaire brut
(report automatique de la demande. Corriger les informations des cellules selon les modalités d'instruction)</t>
  </si>
  <si>
    <t>Charges patronales
(report automatique de la demande. Corriger les informations des cellules selon les modalités d'instruction)</t>
  </si>
  <si>
    <t>Total
(report automatique de la demande. Corriger les informations des cellules selon les modalités d'instruction)</t>
  </si>
  <si>
    <t>(saisie automatique à corriger selon les modalités d'instruction)</t>
  </si>
  <si>
    <t>=SI.CONDITIONS(AA9&gt;M9;"KO : Le montant retenu est supérieur au montant présenté. Merci de revoir la ligne de dépense ou plafonner son montant.";M9=0;"";AA9=M9;"OK";AA9&lt;M9;"Montant instruit inférieur au montant présenté.")</t>
  </si>
  <si>
    <t>Partie réservée à l'administration - Instruction des dépenses d'achat de matériel</t>
  </si>
  <si>
    <t xml:space="preserve">Le principe de coûts raisonnables a-t-il été respecté ? </t>
  </si>
  <si>
    <t>Raison sociale / nom du partenaire qui porte la dépense
(report automatique de la demande. Corriger les informations des cellules selon les modalités d'instruction)</t>
  </si>
  <si>
    <t>Nom de la prestation 
(report automatique de la demande. Corriger les informations des cellules selon les modalités d'instruction)</t>
  </si>
  <si>
    <t>pièce estimative choisi par le bénéficiaire
(report automatique de la demande. Corriger les informations des cellules selon les modalités d'instruction)</t>
  </si>
  <si>
    <t>(Oui/Non, préciser les montants présentés par le porteur)</t>
  </si>
  <si>
    <r>
      <t xml:space="preserve">Pièce estimative </t>
    </r>
    <r>
      <rPr>
        <b/>
        <u/>
        <sz val="11"/>
        <color theme="1"/>
        <rFont val="Arial"/>
        <family val="2"/>
      </rPr>
      <t>non retenue</t>
    </r>
    <r>
      <rPr>
        <b/>
        <sz val="11"/>
        <color theme="1"/>
        <rFont val="Arial"/>
        <family val="2"/>
      </rPr>
      <t xml:space="preserve"> par le bénéficiaire (coût raisonnable)</t>
    </r>
  </si>
  <si>
    <r>
      <rPr>
        <b/>
        <sz val="11"/>
        <color theme="1"/>
        <rFont val="Arial"/>
        <family val="2"/>
      </rPr>
      <t>Raison sociale / nom du partenaire qui porte la dépense</t>
    </r>
    <r>
      <rPr>
        <sz val="11"/>
        <color theme="1"/>
        <rFont val="Arial"/>
        <family val="2"/>
      </rPr>
      <t xml:space="preserve">
(report automatique de la demande. Corriger les informations des cellules selon les modalités d'instruction)</t>
    </r>
  </si>
  <si>
    <t>Type de participation (journée, séminaire, réunions)
(report automatique de la demande. Corriger les informations des cellules selon les modalités d'instruction)</t>
  </si>
  <si>
    <t>Nombre d'agriculteurs (A)
(report automatique de la demande. Corriger les informations des cellules selon les modalités d'instruction)</t>
  </si>
  <si>
    <t>Nb d'heures (C )
(report automatique de la demande. Corriger les informations des cellules selon les modalités d'instruction)</t>
  </si>
  <si>
    <t>Sous-total frais temps passé (A*B*C)
(report automatique de la demande. Corriger les informations des cellules selon les modalités d'instruction)</t>
  </si>
  <si>
    <t>Montant frais de déplacement (A*D* forfait) 
(report automatique de la demande. Corriger les informations des cellules selon les modalités d'instruction)</t>
  </si>
  <si>
    <t>Nb repas par agriculteur (E ) 
(report automatique de la demande. Corriger les informations des cellules selon les modalités d'instruction)</t>
  </si>
  <si>
    <t>Montant frais de restauration (A*E*forfait) 
(report automatique de la demande. Corriger les informations des cellules selon les modalités d'instruction)</t>
  </si>
  <si>
    <t xml:space="preserve">Montant total </t>
  </si>
  <si>
    <t>Recettes prévisionelles générées instruites</t>
  </si>
  <si>
    <t xml:space="preserve">Partie réservée à l'administration - Récapitulatif des dépenses de l'opération retenues à l'instruction </t>
  </si>
  <si>
    <t>Assiette PSN retenue suite application des RIF et instruction</t>
  </si>
  <si>
    <t>Ecartés</t>
  </si>
  <si>
    <t>TAP réglementaire du dispositif /TMAP</t>
  </si>
  <si>
    <t>Seuil du dispositif</t>
  </si>
  <si>
    <t>Plafond du dispositif</t>
  </si>
  <si>
    <t>Aide publique de la catégorie de dépense (RIF appliqué)</t>
  </si>
  <si>
    <t xml:space="preserve">Annexe 2 : Plan de financement </t>
  </si>
  <si>
    <t>Pas de seuil sur ce dispositif</t>
  </si>
  <si>
    <t>Rentrer ici manuellement les sous-opérations pour lesquelles des dépenses ont été présentées</t>
  </si>
  <si>
    <t>Présence ou non d'investissement productifs</t>
  </si>
  <si>
    <t>Investissement productif</t>
  </si>
  <si>
    <t>Investissement non-productif</t>
  </si>
  <si>
    <t>Dépenses présentées</t>
  </si>
  <si>
    <t>=F10*G10*H10</t>
  </si>
  <si>
    <t>=F10*J10*20</t>
  </si>
  <si>
    <t>=F10*L10*17,7</t>
  </si>
  <si>
    <t>=I10+K10+M10</t>
  </si>
  <si>
    <t>Montant d'aide calculé de la sous-opération</t>
  </si>
  <si>
    <t>Autofinancement de la sous-opération</t>
  </si>
  <si>
    <t>Tableau récapitulatif des dépenses prévisionnelles de l'opération
(données à titre informatif ne valant ni promesse d'attribution de l'aide, ni contractualisation des montants indiqués)</t>
  </si>
  <si>
    <r>
      <t xml:space="preserve">Assiette PSN retenue suite application des RIF
</t>
    </r>
    <r>
      <rPr>
        <b/>
        <sz val="11"/>
        <color theme="1"/>
        <rFont val="Calibri"/>
        <family val="2"/>
        <scheme val="minor"/>
      </rPr>
      <t>(données à titre informatif ne valant ni promesse d'attribution de l'aide, ni contractualisation des montants indiqués)</t>
    </r>
  </si>
  <si>
    <t xml:space="preserve">
L'onglet 0-Présentation poste-sous-op vise à faciliter la compréhension du projet, et permettre de regrouper différentes dépenses à une même activité en poste de dépenses et en sous-opération. Les lignes de couleur grise présentent l'ensemble des postes et sous-opérations possibles sur le présent dispositif. Il est attendu que le bénéficiaire remplisse les lignes de couleur blanche en précisant, pour chaque poste de dépense qui sera par la suite saisie dans les onglets 1 à 6, la sous-opération à laquelle elle se rattache et ses modalités de prise en compte (soit au réel, soit par application d'une option de coûts simplifiés).
Compléter chacun des onglets en fonction de la nature de la dépense et des postes de dépenses et sous-opérations identifiées dans l'onglet 0-Présentation poste-sous-op : 
- Seules les cases sur fond bleu sont en remplissage automatique
- Une fois la totalité des dépenses prévisionnelles renseignées, enregistrer le fichier en local puis le télécharger sur EUROPAC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</si>
</sst>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0\ &quot;€&quot;;[Red]\-#,##0\ &quot;€&quot;"/>
    <numFmt numFmtId="7" formatCode="#,##0.00\ &quot;€&quot;;\-#,##0.00\ &quot;€&quot;"/>
    <numFmt numFmtId="44" formatCode="_-* #,##0.00\ &quot;€&quot;_-;\-* #,##0.00\ &quot;€&quot;_-;_-* &quot;-&quot;??\ &quot;€&quot;_-;_-@_-"/>
    <numFmt numFmtId="164" formatCode="_-* #,##0.00\ [$€-1]_-;\-* #,##0.00\ [$€-1]_-;_-* &quot;-&quot;??\ [$€-1]_-;_-@_-"/>
    <numFmt numFmtId="165" formatCode="_-* #,##0.00&quot; €&quot;_-;\-* #,##0.00&quot; €&quot;_-;_-* &quot;-&quot;??&quot; €&quot;_-;_-@_-"/>
    <numFmt numFmtId="166" formatCode="_-* #,##0.00&quot; €&quot;_-;\-* #,##0.00&quot; €&quot;_-;_-* &quot;-?? €&quot;_-;_-@_-"/>
    <numFmt numFmtId="167" formatCode="#,##0.00\ &quot;€&quot;"/>
    <numFmt numFmtId="168" formatCode="[$-F800]dddd\,\ mmmm\ dd\,\ yyyy"/>
  </numFmts>
  <fonts count="69" x14ac:knownFonts="1">
    <font>
      <sz val="11"/>
      <color theme="1"/>
      <name val="Calibri"/>
      <family val="2"/>
      <scheme val="minor"/>
    </font>
    <font>
      <sz val="11"/>
      <color theme="1"/>
      <name val="Calibri"/>
      <family val="2"/>
      <scheme val="minor"/>
    </font>
    <font>
      <sz val="10"/>
      <name val="Arial"/>
      <family val="2"/>
    </font>
    <font>
      <sz val="14"/>
      <name val="Wingdings"/>
      <charset val="2"/>
    </font>
    <font>
      <b/>
      <sz val="10"/>
      <name val="Arial"/>
      <family val="2"/>
    </font>
    <font>
      <sz val="11"/>
      <color indexed="8"/>
      <name val="Calibri"/>
      <family val="2"/>
    </font>
    <font>
      <b/>
      <sz val="11"/>
      <name val="Calibri"/>
      <family val="2"/>
    </font>
    <font>
      <sz val="11"/>
      <name val="Calibri"/>
      <family val="2"/>
    </font>
    <font>
      <sz val="10"/>
      <name val="Calibri"/>
      <family val="2"/>
    </font>
    <font>
      <b/>
      <sz val="12"/>
      <name val="Calibri"/>
      <family val="2"/>
    </font>
    <font>
      <b/>
      <sz val="11"/>
      <color rgb="FFFF0000"/>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b/>
      <sz val="11"/>
      <name val="Calibri"/>
      <family val="2"/>
      <scheme val="minor"/>
    </font>
    <font>
      <sz val="9"/>
      <name val="Tahoma"/>
      <family val="2"/>
    </font>
    <font>
      <sz val="11"/>
      <color rgb="FFC00000"/>
      <name val="Calibri"/>
      <family val="2"/>
      <scheme val="minor"/>
    </font>
    <font>
      <b/>
      <sz val="11"/>
      <color rgb="FFC00000"/>
      <name val="Calibri"/>
      <family val="2"/>
      <scheme val="minor"/>
    </font>
    <font>
      <b/>
      <sz val="16"/>
      <color theme="1"/>
      <name val="Calibri"/>
      <family val="2"/>
      <scheme val="minor"/>
    </font>
    <font>
      <sz val="10"/>
      <color theme="1"/>
      <name val="Wingdings"/>
      <charset val="2"/>
    </font>
    <font>
      <i/>
      <sz val="10"/>
      <color theme="1"/>
      <name val="Wingdings"/>
      <charset val="2"/>
    </font>
    <font>
      <sz val="11"/>
      <name val="Calibri"/>
      <family val="2"/>
      <scheme val="minor"/>
    </font>
    <font>
      <b/>
      <sz val="10"/>
      <color indexed="44"/>
      <name val="Arial"/>
      <family val="2"/>
    </font>
    <font>
      <b/>
      <sz val="16"/>
      <name val="Calibri"/>
      <family val="2"/>
    </font>
    <font>
      <i/>
      <sz val="11"/>
      <name val="Calibri"/>
      <family val="2"/>
      <scheme val="minor"/>
    </font>
    <font>
      <b/>
      <i/>
      <sz val="11"/>
      <name val="Calibri"/>
      <family val="2"/>
      <scheme val="minor"/>
    </font>
    <font>
      <sz val="11"/>
      <color rgb="FFFF0000"/>
      <name val="Calibri"/>
      <family val="2"/>
      <scheme val="minor"/>
    </font>
    <font>
      <sz val="11"/>
      <color theme="1"/>
      <name val="Arial"/>
      <family val="2"/>
    </font>
    <font>
      <b/>
      <sz val="11"/>
      <color theme="1"/>
      <name val="Arial"/>
      <family val="2"/>
    </font>
    <font>
      <b/>
      <sz val="14"/>
      <color theme="1"/>
      <name val="Arial"/>
      <family val="2"/>
    </font>
    <font>
      <sz val="10"/>
      <color theme="1"/>
      <name val="Arial"/>
      <family val="2"/>
    </font>
    <font>
      <b/>
      <sz val="10"/>
      <color theme="1"/>
      <name val="Arial"/>
      <family val="2"/>
    </font>
    <font>
      <b/>
      <sz val="11"/>
      <color rgb="FF009999"/>
      <name val="Arial"/>
      <family val="2"/>
    </font>
    <font>
      <b/>
      <sz val="18"/>
      <color theme="1"/>
      <name val="Calibri"/>
      <family val="2"/>
      <scheme val="minor"/>
    </font>
    <font>
      <b/>
      <sz val="11"/>
      <color rgb="FF0070C0"/>
      <name val="Calibri"/>
      <family val="2"/>
      <scheme val="minor"/>
    </font>
    <font>
      <sz val="11"/>
      <color rgb="FF0070C0"/>
      <name val="Calibri"/>
      <family val="2"/>
      <scheme val="minor"/>
    </font>
    <font>
      <i/>
      <sz val="10"/>
      <name val="Arial"/>
      <family val="2"/>
    </font>
    <font>
      <b/>
      <sz val="20"/>
      <name val="Calibri"/>
      <family val="2"/>
      <scheme val="minor"/>
    </font>
    <font>
      <i/>
      <sz val="10"/>
      <color theme="1"/>
      <name val="Arial"/>
      <family val="2"/>
    </font>
    <font>
      <sz val="10"/>
      <name val="Calibri"/>
      <family val="2"/>
      <scheme val="minor"/>
    </font>
    <font>
      <b/>
      <sz val="10"/>
      <color indexed="44"/>
      <name val="Calibri"/>
      <family val="2"/>
      <scheme val="minor"/>
    </font>
    <font>
      <sz val="10"/>
      <color theme="1"/>
      <name val="Calibri"/>
      <family val="2"/>
      <scheme val="minor"/>
    </font>
    <font>
      <sz val="10"/>
      <color rgb="FFFF0000"/>
      <name val="Calibri"/>
      <family val="2"/>
      <scheme val="minor"/>
    </font>
    <font>
      <b/>
      <i/>
      <sz val="11"/>
      <name val="Calibri"/>
      <family val="2"/>
    </font>
    <font>
      <sz val="14"/>
      <color theme="1"/>
      <name val="Calibri"/>
      <family val="2"/>
      <scheme val="minor"/>
    </font>
    <font>
      <b/>
      <sz val="20"/>
      <color theme="1"/>
      <name val="Calibri"/>
      <family val="2"/>
      <scheme val="minor"/>
    </font>
    <font>
      <i/>
      <sz val="10"/>
      <color theme="1"/>
      <name val="Calibri"/>
      <family val="2"/>
      <scheme val="minor"/>
    </font>
    <font>
      <sz val="14"/>
      <name val="Calibri"/>
      <family val="2"/>
      <scheme val="minor"/>
    </font>
    <font>
      <b/>
      <sz val="10"/>
      <name val="Calibri"/>
      <family val="2"/>
      <scheme val="minor"/>
    </font>
    <font>
      <i/>
      <sz val="10"/>
      <name val="Calibri"/>
      <family val="2"/>
      <scheme val="minor"/>
    </font>
    <font>
      <sz val="9"/>
      <name val="Calibri"/>
      <family val="2"/>
      <scheme val="minor"/>
    </font>
    <font>
      <vertAlign val="superscript"/>
      <sz val="8"/>
      <name val="Calibri"/>
      <family val="2"/>
      <scheme val="minor"/>
    </font>
    <font>
      <sz val="8"/>
      <name val="Calibri"/>
      <family val="2"/>
      <scheme val="minor"/>
    </font>
    <font>
      <vertAlign val="superscript"/>
      <sz val="8"/>
      <color theme="1"/>
      <name val="Calibri"/>
      <family val="2"/>
      <scheme val="minor"/>
    </font>
    <font>
      <sz val="8"/>
      <color theme="1"/>
      <name val="Calibri"/>
      <family val="2"/>
      <scheme val="minor"/>
    </font>
    <font>
      <i/>
      <sz val="9"/>
      <name val="Calibri"/>
      <family val="2"/>
      <scheme val="minor"/>
    </font>
    <font>
      <b/>
      <sz val="9"/>
      <name val="Calibri"/>
      <family val="2"/>
      <scheme val="minor"/>
    </font>
    <font>
      <b/>
      <u/>
      <sz val="10"/>
      <name val="Calibri"/>
      <family val="2"/>
      <scheme val="minor"/>
    </font>
    <font>
      <sz val="14"/>
      <color rgb="FFFF0000"/>
      <name val="Calibri"/>
      <family val="2"/>
      <scheme val="minor"/>
    </font>
    <font>
      <b/>
      <u/>
      <sz val="10"/>
      <color rgb="FFFF0000"/>
      <name val="Calibri"/>
      <family val="2"/>
      <scheme val="minor"/>
    </font>
    <font>
      <b/>
      <i/>
      <sz val="9"/>
      <color rgb="FFC00000"/>
      <name val="Calibri"/>
      <family val="2"/>
      <scheme val="minor"/>
    </font>
    <font>
      <b/>
      <i/>
      <sz val="12"/>
      <color theme="1"/>
      <name val="Calibri"/>
      <family val="2"/>
      <scheme val="minor"/>
    </font>
    <font>
      <b/>
      <sz val="16"/>
      <color theme="0"/>
      <name val="Calibri"/>
      <family val="2"/>
      <scheme val="minor"/>
    </font>
    <font>
      <b/>
      <sz val="20"/>
      <color theme="0"/>
      <name val="Calibri"/>
      <family val="2"/>
      <scheme val="minor"/>
    </font>
    <font>
      <i/>
      <sz val="11"/>
      <color rgb="FF0070C0"/>
      <name val="Calibri"/>
      <family val="2"/>
      <scheme val="minor"/>
    </font>
    <font>
      <b/>
      <sz val="14"/>
      <name val="Calibri"/>
      <family val="2"/>
      <scheme val="minor"/>
    </font>
    <font>
      <b/>
      <u/>
      <sz val="11"/>
      <color theme="1"/>
      <name val="Arial"/>
      <family val="2"/>
    </font>
    <font>
      <b/>
      <sz val="11"/>
      <color theme="0"/>
      <name val="Calibri"/>
      <family val="2"/>
      <scheme val="minor"/>
    </font>
    <font>
      <b/>
      <i/>
      <sz val="11"/>
      <color theme="1"/>
      <name val="Calibri"/>
      <family val="2"/>
      <scheme val="minor"/>
    </font>
  </fonts>
  <fills count="33">
    <fill>
      <patternFill patternType="none"/>
    </fill>
    <fill>
      <patternFill patternType="gray125"/>
    </fill>
    <fill>
      <patternFill patternType="solid">
        <fgColor theme="0" tint="-4.9989318521683403E-2"/>
        <bgColor indexed="64"/>
      </patternFill>
    </fill>
    <fill>
      <patternFill patternType="solid">
        <fgColor indexed="44"/>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indexed="42"/>
        <bgColor indexed="64"/>
      </patternFill>
    </fill>
    <fill>
      <patternFill patternType="solid">
        <fgColor indexed="23"/>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99CCFF"/>
        <bgColor indexed="64"/>
      </patternFill>
    </fill>
    <fill>
      <patternFill patternType="solid">
        <fgColor theme="9" tint="-0.49998474074526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0000"/>
        <bgColor indexed="64"/>
      </patternFill>
    </fill>
    <fill>
      <patternFill patternType="solid">
        <fgColor theme="6" tint="0.59999389629810485"/>
        <bgColor indexed="64"/>
      </patternFill>
    </fill>
    <fill>
      <patternFill patternType="solid">
        <fgColor theme="9" tint="-0.249977111117893"/>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5" tint="-0.249977111117893"/>
        <bgColor indexed="64"/>
      </patternFill>
    </fill>
  </fills>
  <borders count="75">
    <border>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9">
    <xf numFmtId="0" fontId="0" fillId="0" borderId="0"/>
    <xf numFmtId="9" fontId="1" fillId="0" borderId="0" applyFont="0" applyFill="0" applyBorder="0" applyAlignment="0" applyProtection="0"/>
    <xf numFmtId="0" fontId="2" fillId="0" borderId="0"/>
    <xf numFmtId="165" fontId="2" fillId="0" borderId="0" applyFont="0" applyFill="0" applyBorder="0" applyAlignment="0" applyProtection="0"/>
    <xf numFmtId="44" fontId="1" fillId="0" borderId="0" applyFont="0" applyFill="0" applyBorder="0" applyAlignment="0" applyProtection="0"/>
    <xf numFmtId="166" fontId="2" fillId="0" borderId="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738">
    <xf numFmtId="0" fontId="0" fillId="0" borderId="0" xfId="0"/>
    <xf numFmtId="0" fontId="7" fillId="7" borderId="8" xfId="0" quotePrefix="1" applyFont="1" applyFill="1" applyBorder="1" applyAlignment="1">
      <alignment horizontal="center" vertical="center" wrapText="1"/>
    </xf>
    <xf numFmtId="0" fontId="6" fillId="0" borderId="8" xfId="0" applyFont="1" applyBorder="1" applyAlignment="1">
      <alignment horizontal="left" vertical="center" wrapText="1"/>
    </xf>
    <xf numFmtId="44" fontId="8" fillId="9" borderId="8" xfId="0" applyNumberFormat="1" applyFont="1" applyFill="1" applyBorder="1" applyAlignment="1" applyProtection="1">
      <alignment horizontal="left" vertical="center" wrapText="1"/>
      <protection hidden="1"/>
    </xf>
    <xf numFmtId="0" fontId="3" fillId="0" borderId="0" xfId="2" applyFont="1" applyAlignment="1">
      <alignment vertical="center"/>
    </xf>
    <xf numFmtId="44" fontId="11" fillId="6" borderId="28" xfId="0" applyNumberFormat="1" applyFont="1" applyFill="1" applyBorder="1" applyProtection="1">
      <protection hidden="1"/>
    </xf>
    <xf numFmtId="0" fontId="9" fillId="2" borderId="15" xfId="0" applyFont="1" applyFill="1" applyBorder="1" applyAlignment="1">
      <alignment horizontal="left" vertical="center" wrapText="1"/>
    </xf>
    <xf numFmtId="44" fontId="0" fillId="8" borderId="8" xfId="0" applyNumberFormat="1" applyFill="1" applyBorder="1" applyAlignment="1">
      <alignment horizontal="left" vertical="center"/>
    </xf>
    <xf numFmtId="44" fontId="11" fillId="15" borderId="10" xfId="0" applyNumberFormat="1" applyFont="1" applyFill="1" applyBorder="1" applyProtection="1">
      <protection hidden="1"/>
    </xf>
    <xf numFmtId="44" fontId="11" fillId="15" borderId="28" xfId="0" applyNumberFormat="1" applyFont="1" applyFill="1" applyBorder="1" applyProtection="1">
      <protection hidden="1"/>
    </xf>
    <xf numFmtId="2" fontId="11" fillId="15" borderId="10" xfId="0" applyNumberFormat="1" applyFont="1" applyFill="1" applyBorder="1" applyProtection="1">
      <protection hidden="1"/>
    </xf>
    <xf numFmtId="167" fontId="11" fillId="6" borderId="10" xfId="0" applyNumberFormat="1" applyFont="1" applyFill="1" applyBorder="1" applyProtection="1">
      <protection hidden="1"/>
    </xf>
    <xf numFmtId="167" fontId="11" fillId="6" borderId="28" xfId="0" applyNumberFormat="1" applyFont="1" applyFill="1" applyBorder="1" applyProtection="1">
      <protection hidden="1"/>
    </xf>
    <xf numFmtId="167" fontId="5" fillId="10" borderId="8" xfId="0" applyNumberFormat="1" applyFont="1" applyFill="1" applyBorder="1" applyProtection="1">
      <protection hidden="1"/>
    </xf>
    <xf numFmtId="44" fontId="0" fillId="8" borderId="15" xfId="0" applyNumberFormat="1" applyFill="1" applyBorder="1" applyAlignment="1">
      <alignment horizontal="left" vertical="center"/>
    </xf>
    <xf numFmtId="0" fontId="34" fillId="19" borderId="4" xfId="0" applyFont="1" applyFill="1" applyBorder="1" applyAlignment="1">
      <alignment horizontal="center" vertical="center" wrapText="1"/>
    </xf>
    <xf numFmtId="0" fontId="34" fillId="19" borderId="8" xfId="0" applyFont="1" applyFill="1" applyBorder="1" applyAlignment="1">
      <alignment horizontal="center" vertical="center" wrapText="1"/>
    </xf>
    <xf numFmtId="0" fontId="35" fillId="20" borderId="8" xfId="0" applyFont="1" applyFill="1" applyBorder="1" applyAlignment="1">
      <alignment horizontal="center" vertical="center" wrapText="1"/>
    </xf>
    <xf numFmtId="0" fontId="21" fillId="0" borderId="0" xfId="0" applyFont="1" applyAlignment="1">
      <alignment wrapText="1"/>
    </xf>
    <xf numFmtId="0" fontId="21" fillId="0" borderId="8" xfId="0" applyFont="1" applyBorder="1" applyAlignment="1">
      <alignment wrapText="1"/>
    </xf>
    <xf numFmtId="167" fontId="14" fillId="0" borderId="8" xfId="0" applyNumberFormat="1" applyFont="1" applyBorder="1" applyAlignment="1">
      <alignment horizontal="center" vertical="center" wrapText="1"/>
    </xf>
    <xf numFmtId="0" fontId="14" fillId="0" borderId="8" xfId="0" applyFont="1" applyBorder="1" applyAlignment="1">
      <alignment horizontal="center" vertical="center" wrapText="1"/>
    </xf>
    <xf numFmtId="0" fontId="37" fillId="0" borderId="0" xfId="0" applyFont="1" applyAlignment="1">
      <alignment horizontal="center" vertical="center" wrapText="1"/>
    </xf>
    <xf numFmtId="0" fontId="21" fillId="0" borderId="0" xfId="0" applyFont="1"/>
    <xf numFmtId="0" fontId="14" fillId="4" borderId="30" xfId="0" applyFont="1" applyFill="1" applyBorder="1" applyAlignment="1">
      <alignment horizontal="center" vertical="center" wrapText="1"/>
    </xf>
    <xf numFmtId="0" fontId="14" fillId="0" borderId="0" xfId="0" applyFont="1" applyAlignment="1">
      <alignment horizontal="center" vertical="center" wrapText="1"/>
    </xf>
    <xf numFmtId="7" fontId="14" fillId="3" borderId="5" xfId="3" applyNumberFormat="1" applyFont="1" applyFill="1" applyBorder="1" applyAlignment="1" applyProtection="1">
      <alignment horizontal="right" vertical="center" wrapText="1"/>
      <protection hidden="1"/>
    </xf>
    <xf numFmtId="0" fontId="12" fillId="15" borderId="54" xfId="0" applyFont="1" applyFill="1" applyBorder="1" applyAlignment="1">
      <alignment horizontal="center" vertical="center" wrapText="1"/>
    </xf>
    <xf numFmtId="7" fontId="12" fillId="15" borderId="54" xfId="0" applyNumberFormat="1" applyFont="1" applyFill="1" applyBorder="1" applyAlignment="1">
      <alignment horizontal="right" vertical="center"/>
    </xf>
    <xf numFmtId="167" fontId="11" fillId="6" borderId="28" xfId="0" applyNumberFormat="1" applyFont="1" applyFill="1" applyBorder="1" applyAlignment="1" applyProtection="1">
      <alignment wrapText="1"/>
      <protection hidden="1"/>
    </xf>
    <xf numFmtId="0" fontId="21" fillId="0" borderId="28" xfId="0" applyFont="1" applyBorder="1" applyAlignment="1">
      <alignment wrapText="1"/>
    </xf>
    <xf numFmtId="0" fontId="14" fillId="0" borderId="28" xfId="0" applyFont="1" applyBorder="1" applyAlignment="1">
      <alignment horizontal="center" vertical="center" wrapText="1"/>
    </xf>
    <xf numFmtId="0" fontId="43" fillId="7" borderId="2" xfId="0" applyFont="1" applyFill="1" applyBorder="1" applyAlignment="1">
      <alignment horizontal="center" vertical="center" wrapText="1"/>
    </xf>
    <xf numFmtId="167" fontId="37" fillId="0" borderId="8" xfId="0" applyNumberFormat="1" applyFont="1" applyBorder="1" applyAlignment="1">
      <alignment vertical="center" wrapText="1"/>
    </xf>
    <xf numFmtId="0" fontId="62" fillId="24" borderId="8" xfId="0" applyFont="1" applyFill="1" applyBorder="1" applyAlignment="1">
      <alignment horizontal="center" vertical="center"/>
    </xf>
    <xf numFmtId="7" fontId="61" fillId="11" borderId="47" xfId="0" applyNumberFormat="1" applyFont="1" applyFill="1" applyBorder="1" applyAlignment="1">
      <alignment horizontal="center" vertical="center" wrapText="1"/>
    </xf>
    <xf numFmtId="49" fontId="25" fillId="14" borderId="5" xfId="3" quotePrefix="1" applyNumberFormat="1" applyFont="1" applyFill="1" applyBorder="1" applyAlignment="1" applyProtection="1">
      <alignment horizontal="right" vertical="center" wrapText="1"/>
      <protection hidden="1"/>
    </xf>
    <xf numFmtId="167" fontId="21" fillId="0" borderId="9" xfId="0" applyNumberFormat="1" applyFont="1" applyBorder="1" applyAlignment="1">
      <alignment wrapText="1"/>
    </xf>
    <xf numFmtId="167" fontId="14" fillId="0" borderId="28" xfId="0" applyNumberFormat="1" applyFont="1" applyBorder="1" applyAlignment="1">
      <alignment horizontal="center" vertical="center" wrapText="1"/>
    </xf>
    <xf numFmtId="167" fontId="21" fillId="0" borderId="47" xfId="0" applyNumberFormat="1" applyFont="1" applyBorder="1" applyAlignment="1">
      <alignment wrapText="1"/>
    </xf>
    <xf numFmtId="0" fontId="14" fillId="25" borderId="8" xfId="0" applyFont="1" applyFill="1" applyBorder="1" applyAlignment="1">
      <alignment horizontal="center" vertical="center" wrapText="1"/>
    </xf>
    <xf numFmtId="0" fontId="14" fillId="25" borderId="9" xfId="0" applyFont="1" applyFill="1" applyBorder="1" applyAlignment="1">
      <alignment horizontal="center" vertical="center" wrapText="1"/>
    </xf>
    <xf numFmtId="0" fontId="14" fillId="25" borderId="30" xfId="0" applyFont="1" applyFill="1" applyBorder="1" applyAlignment="1">
      <alignment horizontal="center" vertical="center" wrapText="1"/>
    </xf>
    <xf numFmtId="0" fontId="14" fillId="25" borderId="13" xfId="0" applyFont="1" applyFill="1" applyBorder="1" applyAlignment="1">
      <alignment horizontal="center" vertical="center" wrapText="1"/>
    </xf>
    <xf numFmtId="167" fontId="63" fillId="27" borderId="8" xfId="0" applyNumberFormat="1" applyFont="1" applyFill="1" applyBorder="1" applyAlignment="1">
      <alignment vertical="center" wrapText="1"/>
    </xf>
    <xf numFmtId="7" fontId="14" fillId="3" borderId="28" xfId="3" applyNumberFormat="1" applyFont="1" applyFill="1" applyBorder="1" applyAlignment="1" applyProtection="1">
      <alignment horizontal="right" vertical="center" wrapText="1"/>
      <protection hidden="1"/>
    </xf>
    <xf numFmtId="167" fontId="65" fillId="3" borderId="4" xfId="2" applyNumberFormat="1" applyFont="1" applyFill="1" applyBorder="1" applyAlignment="1" applyProtection="1">
      <alignment vertical="center" wrapText="1"/>
      <protection hidden="1"/>
    </xf>
    <xf numFmtId="1" fontId="65" fillId="3" borderId="4" xfId="2" applyNumberFormat="1" applyFont="1" applyFill="1" applyBorder="1" applyAlignment="1" applyProtection="1">
      <alignment vertical="center" wrapText="1"/>
      <protection hidden="1"/>
    </xf>
    <xf numFmtId="164" fontId="65" fillId="9" borderId="4" xfId="2" applyNumberFormat="1" applyFont="1" applyFill="1" applyBorder="1" applyAlignment="1" applyProtection="1">
      <alignment vertical="center" wrapText="1"/>
      <protection hidden="1"/>
    </xf>
    <xf numFmtId="7" fontId="65" fillId="3" borderId="4" xfId="3" applyNumberFormat="1" applyFont="1" applyFill="1" applyBorder="1" applyAlignment="1" applyProtection="1">
      <alignment vertical="center" wrapText="1"/>
      <protection hidden="1"/>
    </xf>
    <xf numFmtId="7" fontId="14" fillId="3" borderId="2" xfId="3" applyNumberFormat="1" applyFont="1" applyFill="1" applyBorder="1" applyAlignment="1" applyProtection="1">
      <alignment horizontal="right" vertical="center" wrapText="1"/>
      <protection hidden="1"/>
    </xf>
    <xf numFmtId="7" fontId="65" fillId="3" borderId="8" xfId="3" applyNumberFormat="1" applyFont="1" applyFill="1" applyBorder="1" applyAlignment="1" applyProtection="1">
      <alignment vertical="center" wrapText="1"/>
      <protection hidden="1"/>
    </xf>
    <xf numFmtId="167" fontId="14" fillId="3" borderId="5" xfId="3" applyNumberFormat="1" applyFont="1" applyFill="1" applyBorder="1" applyAlignment="1" applyProtection="1">
      <alignment horizontal="right" vertical="center" wrapText="1"/>
      <protection hidden="1"/>
    </xf>
    <xf numFmtId="44" fontId="14" fillId="3" borderId="5" xfId="3" applyNumberFormat="1" applyFont="1" applyFill="1" applyBorder="1" applyAlignment="1" applyProtection="1">
      <alignment horizontal="right" vertical="center" wrapText="1"/>
      <protection hidden="1"/>
    </xf>
    <xf numFmtId="6" fontId="43" fillId="7" borderId="2" xfId="0" applyNumberFormat="1" applyFont="1" applyFill="1" applyBorder="1" applyAlignment="1">
      <alignment horizontal="center" vertical="center" wrapText="1"/>
    </xf>
    <xf numFmtId="0" fontId="6" fillId="7" borderId="12"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44" fontId="13" fillId="23" borderId="8" xfId="6" applyFont="1" applyFill="1" applyBorder="1" applyProtection="1"/>
    <xf numFmtId="44" fontId="13" fillId="23" borderId="13" xfId="6" applyFont="1" applyFill="1" applyBorder="1" applyProtection="1"/>
    <xf numFmtId="0" fontId="43" fillId="7" borderId="49" xfId="0" applyFont="1" applyFill="1" applyBorder="1" applyAlignment="1">
      <alignment horizontal="center" vertical="center" wrapText="1"/>
    </xf>
    <xf numFmtId="0" fontId="43" fillId="7" borderId="55" xfId="0" applyFont="1" applyFill="1" applyBorder="1" applyAlignment="1">
      <alignment horizontal="center" vertical="center" wrapText="1"/>
    </xf>
    <xf numFmtId="7" fontId="0" fillId="30" borderId="6" xfId="0" quotePrefix="1" applyNumberFormat="1" applyFill="1" applyBorder="1"/>
    <xf numFmtId="7" fontId="0" fillId="30" borderId="8" xfId="0" quotePrefix="1" applyNumberFormat="1" applyFill="1" applyBorder="1"/>
    <xf numFmtId="7" fontId="0" fillId="30" borderId="28" xfId="0" quotePrefix="1" applyNumberFormat="1" applyFill="1" applyBorder="1"/>
    <xf numFmtId="0" fontId="0" fillId="30" borderId="6" xfId="0" applyFill="1" applyBorder="1"/>
    <xf numFmtId="0" fontId="0" fillId="30" borderId="8" xfId="0" applyFill="1" applyBorder="1"/>
    <xf numFmtId="7" fontId="0" fillId="30" borderId="8" xfId="0" applyNumberFormat="1" applyFill="1" applyBorder="1"/>
    <xf numFmtId="44" fontId="0" fillId="30" borderId="8" xfId="6" applyFont="1" applyFill="1" applyBorder="1"/>
    <xf numFmtId="0" fontId="13" fillId="30" borderId="8" xfId="0" applyFont="1" applyFill="1" applyBorder="1"/>
    <xf numFmtId="0" fontId="13" fillId="30" borderId="6" xfId="0" applyFont="1" applyFill="1" applyBorder="1"/>
    <xf numFmtId="44" fontId="0" fillId="30" borderId="6" xfId="6" applyFont="1" applyFill="1" applyBorder="1"/>
    <xf numFmtId="7" fontId="0" fillId="30" borderId="6" xfId="0" applyNumberFormat="1" applyFill="1" applyBorder="1"/>
    <xf numFmtId="0" fontId="0" fillId="30" borderId="7" xfId="0" applyFill="1" applyBorder="1"/>
    <xf numFmtId="0" fontId="0" fillId="30" borderId="9" xfId="0" applyFill="1" applyBorder="1"/>
    <xf numFmtId="0" fontId="0" fillId="30" borderId="28" xfId="0" applyFill="1" applyBorder="1"/>
    <xf numFmtId="0" fontId="13" fillId="30" borderId="28" xfId="0" applyFont="1" applyFill="1" applyBorder="1"/>
    <xf numFmtId="44" fontId="0" fillId="30" borderId="28" xfId="6" applyFont="1" applyFill="1" applyBorder="1"/>
    <xf numFmtId="7" fontId="0" fillId="30" borderId="28" xfId="0" applyNumberFormat="1" applyFill="1" applyBorder="1"/>
    <xf numFmtId="0" fontId="0" fillId="30" borderId="47" xfId="0" applyFill="1" applyBorder="1"/>
    <xf numFmtId="0" fontId="11" fillId="31" borderId="53" xfId="0" applyFont="1" applyFill="1" applyBorder="1"/>
    <xf numFmtId="0" fontId="68" fillId="31" borderId="53" xfId="0" applyFont="1" applyFill="1" applyBorder="1"/>
    <xf numFmtId="0" fontId="0" fillId="30" borderId="53" xfId="0" applyFill="1" applyBorder="1"/>
    <xf numFmtId="0" fontId="0" fillId="30" borderId="54" xfId="0" applyFill="1" applyBorder="1"/>
    <xf numFmtId="44" fontId="61" fillId="22" borderId="7" xfId="0" applyNumberFormat="1" applyFont="1" applyFill="1" applyBorder="1" applyAlignment="1">
      <alignment horizontal="center" vertical="center" wrapText="1"/>
    </xf>
    <xf numFmtId="44" fontId="61" fillId="11" borderId="9" xfId="0" applyNumberFormat="1" applyFont="1" applyFill="1" applyBorder="1" applyAlignment="1">
      <alignment horizontal="center" vertical="center" wrapText="1"/>
    </xf>
    <xf numFmtId="0" fontId="0" fillId="21" borderId="0" xfId="0" applyFill="1" applyProtection="1">
      <protection locked="0"/>
    </xf>
    <xf numFmtId="0" fontId="21" fillId="21" borderId="13" xfId="2" applyFont="1" applyFill="1" applyBorder="1" applyAlignment="1" applyProtection="1">
      <alignment horizontal="left" vertical="center" wrapText="1"/>
      <protection locked="0"/>
    </xf>
    <xf numFmtId="0" fontId="21" fillId="21" borderId="8" xfId="2" applyFont="1" applyFill="1" applyBorder="1" applyAlignment="1" applyProtection="1">
      <alignment horizontal="left" vertical="center" wrapText="1"/>
      <protection locked="0"/>
    </xf>
    <xf numFmtId="167" fontId="21" fillId="21" borderId="8" xfId="2" applyNumberFormat="1" applyFont="1" applyFill="1" applyBorder="1" applyAlignment="1" applyProtection="1">
      <alignment vertical="center" wrapText="1"/>
      <protection locked="0"/>
    </xf>
    <xf numFmtId="167" fontId="21" fillId="21" borderId="8" xfId="1" applyNumberFormat="1" applyFont="1" applyFill="1" applyBorder="1" applyAlignment="1" applyProtection="1">
      <alignment horizontal="center" vertical="center" wrapText="1"/>
      <protection locked="0"/>
    </xf>
    <xf numFmtId="2" fontId="21" fillId="21" borderId="8" xfId="1" applyNumberFormat="1" applyFont="1" applyFill="1" applyBorder="1" applyAlignment="1" applyProtection="1">
      <alignment horizontal="center" vertical="center" wrapText="1"/>
      <protection locked="0"/>
    </xf>
    <xf numFmtId="10" fontId="21" fillId="21" borderId="8" xfId="1" applyNumberFormat="1" applyFont="1" applyFill="1" applyBorder="1" applyAlignment="1" applyProtection="1">
      <alignment horizontal="center" vertical="center" wrapText="1"/>
      <protection locked="0"/>
    </xf>
    <xf numFmtId="0" fontId="21" fillId="21" borderId="30" xfId="2" applyFont="1" applyFill="1" applyBorder="1" applyAlignment="1" applyProtection="1">
      <alignment horizontal="left" vertical="center" wrapText="1"/>
      <protection locked="0"/>
    </xf>
    <xf numFmtId="0" fontId="21" fillId="21" borderId="28" xfId="2" applyFont="1" applyFill="1" applyBorder="1" applyAlignment="1" applyProtection="1">
      <alignment horizontal="left" vertical="center" wrapText="1"/>
      <protection locked="0"/>
    </xf>
    <xf numFmtId="167" fontId="21" fillId="21" borderId="28" xfId="2" applyNumberFormat="1" applyFont="1" applyFill="1" applyBorder="1" applyAlignment="1" applyProtection="1">
      <alignment vertical="center" wrapText="1"/>
      <protection locked="0"/>
    </xf>
    <xf numFmtId="167" fontId="21" fillId="21" borderId="28" xfId="1" applyNumberFormat="1" applyFont="1" applyFill="1" applyBorder="1" applyAlignment="1" applyProtection="1">
      <alignment horizontal="center" vertical="center" wrapText="1"/>
      <protection locked="0"/>
    </xf>
    <xf numFmtId="2" fontId="21" fillId="21" borderId="28" xfId="1" applyNumberFormat="1" applyFont="1" applyFill="1" applyBorder="1" applyAlignment="1" applyProtection="1">
      <alignment horizontal="center" vertical="center" wrapText="1"/>
      <protection locked="0"/>
    </xf>
    <xf numFmtId="10" fontId="21" fillId="21" borderId="28" xfId="1" applyNumberFormat="1" applyFont="1" applyFill="1" applyBorder="1" applyAlignment="1" applyProtection="1">
      <alignment horizontal="center" vertical="center" wrapText="1"/>
      <protection locked="0"/>
    </xf>
    <xf numFmtId="0" fontId="0" fillId="21" borderId="9" xfId="0" applyFill="1" applyBorder="1" applyAlignment="1" applyProtection="1">
      <alignment wrapText="1"/>
      <protection locked="0"/>
    </xf>
    <xf numFmtId="0" fontId="0" fillId="21" borderId="13" xfId="0" applyFill="1" applyBorder="1" applyAlignment="1" applyProtection="1">
      <alignment wrapText="1"/>
      <protection locked="0"/>
    </xf>
    <xf numFmtId="0" fontId="0" fillId="21" borderId="8" xfId="0" applyFill="1" applyBorder="1" applyAlignment="1" applyProtection="1">
      <alignment wrapText="1"/>
      <protection locked="0"/>
    </xf>
    <xf numFmtId="0" fontId="0" fillId="21" borderId="58" xfId="0" applyFill="1" applyBorder="1" applyAlignment="1" applyProtection="1">
      <alignment wrapText="1"/>
      <protection locked="0"/>
    </xf>
    <xf numFmtId="0" fontId="0" fillId="21" borderId="15" xfId="0" applyFill="1" applyBorder="1" applyAlignment="1" applyProtection="1">
      <alignment wrapText="1"/>
      <protection locked="0"/>
    </xf>
    <xf numFmtId="0" fontId="0" fillId="21" borderId="64" xfId="0" applyFill="1" applyBorder="1" applyAlignment="1" applyProtection="1">
      <alignment wrapText="1"/>
      <protection locked="0"/>
    </xf>
    <xf numFmtId="1" fontId="0" fillId="21" borderId="18" xfId="0" applyNumberFormat="1" applyFill="1" applyBorder="1" applyProtection="1">
      <protection locked="0"/>
    </xf>
    <xf numFmtId="44" fontId="0" fillId="21" borderId="8" xfId="0" applyNumberFormat="1" applyFill="1" applyBorder="1" applyProtection="1">
      <protection locked="0"/>
    </xf>
    <xf numFmtId="44" fontId="0" fillId="21" borderId="15" xfId="0" applyNumberFormat="1" applyFill="1" applyBorder="1" applyProtection="1">
      <protection locked="0"/>
    </xf>
    <xf numFmtId="0" fontId="0" fillId="21" borderId="15" xfId="0" applyFill="1" applyBorder="1" applyProtection="1">
      <protection locked="0"/>
    </xf>
    <xf numFmtId="0" fontId="0" fillId="21" borderId="13" xfId="0" applyFill="1" applyBorder="1" applyProtection="1">
      <protection locked="0"/>
    </xf>
    <xf numFmtId="0" fontId="0" fillId="21" borderId="9" xfId="0" applyFill="1" applyBorder="1" applyProtection="1">
      <protection locked="0"/>
    </xf>
    <xf numFmtId="0" fontId="0" fillId="21" borderId="48" xfId="0" applyFill="1" applyBorder="1" applyProtection="1">
      <protection locked="0"/>
    </xf>
    <xf numFmtId="0" fontId="0" fillId="21" borderId="50" xfId="0" applyFill="1" applyBorder="1" applyProtection="1">
      <protection locked="0"/>
    </xf>
    <xf numFmtId="0" fontId="0" fillId="21" borderId="61" xfId="0" applyFill="1" applyBorder="1" applyProtection="1">
      <protection locked="0"/>
    </xf>
    <xf numFmtId="0" fontId="0" fillId="21" borderId="8" xfId="0" applyFill="1" applyBorder="1" applyProtection="1">
      <protection locked="0"/>
    </xf>
    <xf numFmtId="2" fontId="0" fillId="21" borderId="18" xfId="0" applyNumberFormat="1" applyFill="1" applyBorder="1" applyProtection="1">
      <protection locked="0"/>
    </xf>
    <xf numFmtId="2" fontId="0" fillId="21" borderId="8" xfId="0" applyNumberFormat="1" applyFill="1" applyBorder="1" applyProtection="1">
      <protection locked="0"/>
    </xf>
    <xf numFmtId="0" fontId="0" fillId="21" borderId="17" xfId="0" applyFill="1" applyBorder="1" applyProtection="1">
      <protection locked="0"/>
    </xf>
    <xf numFmtId="0" fontId="14" fillId="19" borderId="15" xfId="0" applyFont="1" applyFill="1" applyBorder="1" applyAlignment="1">
      <alignment horizontal="center" vertical="center" wrapText="1"/>
    </xf>
    <xf numFmtId="0" fontId="14" fillId="19" borderId="13" xfId="0" applyFont="1" applyFill="1" applyBorder="1" applyAlignment="1">
      <alignment horizontal="center" vertical="center" wrapText="1"/>
    </xf>
    <xf numFmtId="0" fontId="14" fillId="19" borderId="8"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12" fillId="15" borderId="52" xfId="0" applyFont="1" applyFill="1" applyBorder="1" applyAlignment="1">
      <alignment horizontal="center" vertical="center"/>
    </xf>
    <xf numFmtId="0" fontId="12" fillId="15" borderId="53" xfId="0" applyFont="1" applyFill="1" applyBorder="1" applyAlignment="1">
      <alignment horizontal="center" vertical="center"/>
    </xf>
    <xf numFmtId="0" fontId="12" fillId="2" borderId="41"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34" fillId="21" borderId="8" xfId="0" applyFont="1" applyFill="1" applyBorder="1" applyAlignment="1" applyProtection="1">
      <alignment horizontal="center" vertical="center"/>
      <protection locked="0"/>
    </xf>
    <xf numFmtId="0" fontId="35" fillId="21" borderId="8" xfId="0" applyFont="1" applyFill="1" applyBorder="1" applyAlignment="1" applyProtection="1">
      <alignment horizontal="center" vertical="center" wrapText="1"/>
      <protection locked="0"/>
    </xf>
    <xf numFmtId="0" fontId="21" fillId="21" borderId="8" xfId="0" applyFont="1" applyFill="1" applyBorder="1" applyAlignment="1" applyProtection="1">
      <alignment horizontal="center" vertical="center" wrapText="1"/>
      <protection locked="0"/>
    </xf>
    <xf numFmtId="0" fontId="0" fillId="0" borderId="0" xfId="0" applyProtection="1"/>
    <xf numFmtId="0" fontId="27" fillId="0" borderId="0" xfId="0" applyFont="1" applyProtection="1"/>
    <xf numFmtId="0" fontId="30" fillId="15" borderId="8" xfId="0" applyFont="1" applyFill="1" applyBorder="1" applyProtection="1"/>
    <xf numFmtId="0" fontId="28" fillId="0" borderId="0" xfId="0" applyFont="1" applyProtection="1"/>
    <xf numFmtId="0" fontId="27" fillId="21" borderId="8" xfId="0" applyFont="1" applyFill="1" applyBorder="1" applyProtection="1">
      <protection locked="0"/>
    </xf>
    <xf numFmtId="0" fontId="30" fillId="21" borderId="8" xfId="0" applyFont="1" applyFill="1" applyBorder="1" applyProtection="1">
      <protection locked="0"/>
    </xf>
    <xf numFmtId="0" fontId="0" fillId="0" borderId="0" xfId="0" applyAlignment="1" applyProtection="1">
      <alignment wrapText="1"/>
    </xf>
    <xf numFmtId="0" fontId="16" fillId="0" borderId="0" xfId="0" applyFont="1" applyAlignment="1" applyProtection="1">
      <alignment horizontal="left" wrapText="1"/>
    </xf>
    <xf numFmtId="0" fontId="47" fillId="0" borderId="0" xfId="2" applyFont="1" applyAlignment="1" applyProtection="1">
      <alignment vertical="center" wrapText="1"/>
    </xf>
    <xf numFmtId="0" fontId="57" fillId="0" borderId="0" xfId="2" applyFont="1" applyAlignment="1" applyProtection="1">
      <alignment vertical="center" wrapText="1"/>
    </xf>
    <xf numFmtId="0" fontId="58" fillId="0" borderId="0" xfId="2" applyFont="1" applyAlignment="1" applyProtection="1">
      <alignment horizontal="center" vertical="center" wrapText="1"/>
    </xf>
    <xf numFmtId="0" fontId="59" fillId="0" borderId="0" xfId="2" applyFont="1" applyAlignment="1" applyProtection="1">
      <alignment vertical="center" wrapText="1"/>
    </xf>
    <xf numFmtId="0" fontId="42" fillId="0" borderId="0" xfId="2" applyFont="1" applyAlignment="1" applyProtection="1">
      <alignment horizontal="left" vertical="center" wrapText="1"/>
    </xf>
    <xf numFmtId="0" fontId="0" fillId="0" borderId="0" xfId="0" applyAlignment="1" applyProtection="1">
      <alignment horizontal="center" vertical="center" wrapText="1"/>
    </xf>
    <xf numFmtId="0" fontId="48" fillId="19" borderId="13" xfId="2" applyFont="1" applyFill="1" applyBorder="1" applyAlignment="1" applyProtection="1">
      <alignment horizontal="center" vertical="center" wrapText="1"/>
    </xf>
    <xf numFmtId="0" fontId="48" fillId="19" borderId="8" xfId="2" applyFont="1" applyFill="1" applyBorder="1" applyAlignment="1" applyProtection="1">
      <alignment horizontal="center" vertical="center" wrapText="1"/>
    </xf>
    <xf numFmtId="0" fontId="50" fillId="19" borderId="8" xfId="2" applyFont="1" applyFill="1" applyBorder="1" applyAlignment="1" applyProtection="1">
      <alignment horizontal="center" vertical="center" wrapText="1"/>
    </xf>
    <xf numFmtId="0" fontId="56" fillId="19" borderId="8" xfId="2" applyFont="1" applyFill="1" applyBorder="1" applyAlignment="1" applyProtection="1">
      <alignment horizontal="center" vertical="center" wrapText="1"/>
    </xf>
    <xf numFmtId="0" fontId="50" fillId="19" borderId="9" xfId="2" applyFont="1" applyFill="1" applyBorder="1" applyAlignment="1" applyProtection="1">
      <alignment horizontal="center" vertical="center" wrapText="1"/>
    </xf>
    <xf numFmtId="0" fontId="48" fillId="25" borderId="13" xfId="2" applyFont="1" applyFill="1" applyBorder="1" applyAlignment="1" applyProtection="1">
      <alignment horizontal="center" vertical="center" wrapText="1"/>
    </xf>
    <xf numFmtId="0" fontId="48" fillId="25" borderId="8" xfId="2" applyFont="1" applyFill="1" applyBorder="1" applyAlignment="1" applyProtection="1">
      <alignment horizontal="center" vertical="center" wrapText="1"/>
    </xf>
    <xf numFmtId="0" fontId="50" fillId="25" borderId="8" xfId="2" applyFont="1" applyFill="1" applyBorder="1" applyAlignment="1" applyProtection="1">
      <alignment horizontal="center" vertical="center" wrapText="1"/>
    </xf>
    <xf numFmtId="0" fontId="56" fillId="25" borderId="8" xfId="2" applyFont="1" applyFill="1" applyBorder="1" applyAlignment="1" applyProtection="1">
      <alignment horizontal="center" vertical="center" wrapText="1"/>
    </xf>
    <xf numFmtId="0" fontId="34" fillId="21" borderId="8" xfId="0" applyFont="1" applyFill="1" applyBorder="1" applyAlignment="1" applyProtection="1">
      <alignment horizontal="center" vertical="center" wrapText="1"/>
    </xf>
    <xf numFmtId="0" fontId="14" fillId="25" borderId="8" xfId="0" applyFont="1" applyFill="1" applyBorder="1" applyAlignment="1" applyProtection="1">
      <alignment horizontal="center" vertical="center" wrapText="1"/>
    </xf>
    <xf numFmtId="0" fontId="14" fillId="25" borderId="9" xfId="0" applyFont="1" applyFill="1" applyBorder="1" applyAlignment="1" applyProtection="1">
      <alignment horizontal="center" vertical="center" wrapText="1"/>
    </xf>
    <xf numFmtId="0" fontId="49" fillId="19" borderId="13" xfId="2" applyFont="1" applyFill="1" applyBorder="1" applyAlignment="1" applyProtection="1">
      <alignment horizontal="center" vertical="center" wrapText="1"/>
    </xf>
    <xf numFmtId="0" fontId="49" fillId="19" borderId="8" xfId="2" applyFont="1" applyFill="1" applyBorder="1" applyAlignment="1" applyProtection="1">
      <alignment horizontal="center" vertical="center" wrapText="1"/>
    </xf>
    <xf numFmtId="0" fontId="55" fillId="19" borderId="8" xfId="2" applyFont="1" applyFill="1" applyBorder="1" applyAlignment="1" applyProtection="1">
      <alignment horizontal="center" vertical="center" wrapText="1"/>
    </xf>
    <xf numFmtId="0" fontId="50" fillId="19" borderId="8" xfId="2" quotePrefix="1" applyFont="1" applyFill="1" applyBorder="1" applyAlignment="1" applyProtection="1">
      <alignment horizontal="center" vertical="center" wrapText="1"/>
    </xf>
    <xf numFmtId="0" fontId="24" fillId="25" borderId="13" xfId="0" applyFont="1" applyFill="1" applyBorder="1" applyAlignment="1" applyProtection="1">
      <alignment horizontal="center" vertical="center" wrapText="1"/>
    </xf>
    <xf numFmtId="0" fontId="24" fillId="25" borderId="8" xfId="0" applyFont="1" applyFill="1" applyBorder="1" applyAlignment="1" applyProtection="1">
      <alignment horizontal="center" vertical="center" wrapText="1"/>
    </xf>
    <xf numFmtId="0" fontId="24" fillId="25" borderId="9" xfId="0" applyFont="1" applyFill="1" applyBorder="1" applyAlignment="1" applyProtection="1">
      <alignment horizontal="center" vertical="center" wrapText="1"/>
    </xf>
    <xf numFmtId="49" fontId="24" fillId="14" borderId="13" xfId="2" applyNumberFormat="1" applyFont="1" applyFill="1" applyBorder="1" applyAlignment="1" applyProtection="1">
      <alignment horizontal="left" vertical="center" wrapText="1"/>
    </xf>
    <xf numFmtId="49" fontId="25" fillId="14" borderId="8" xfId="0" applyNumberFormat="1" applyFont="1" applyFill="1" applyBorder="1" applyAlignment="1" applyProtection="1">
      <alignment horizontal="center" vertical="center" wrapText="1"/>
    </xf>
    <xf numFmtId="49" fontId="24" fillId="14" borderId="8" xfId="0" applyNumberFormat="1" applyFont="1" applyFill="1" applyBorder="1" applyAlignment="1" applyProtection="1">
      <alignment horizontal="center" vertical="center" wrapText="1"/>
    </xf>
    <xf numFmtId="49" fontId="24" fillId="14" borderId="8" xfId="2" applyNumberFormat="1" applyFont="1" applyFill="1" applyBorder="1" applyAlignment="1" applyProtection="1">
      <alignment horizontal="left" vertical="center" wrapText="1"/>
    </xf>
    <xf numFmtId="49" fontId="24" fillId="14" borderId="8" xfId="2" quotePrefix="1" applyNumberFormat="1" applyFont="1" applyFill="1" applyBorder="1" applyAlignment="1" applyProtection="1">
      <alignment vertical="center" wrapText="1"/>
    </xf>
    <xf numFmtId="49" fontId="24" fillId="14" borderId="8" xfId="1" quotePrefix="1" applyNumberFormat="1" applyFont="1" applyFill="1" applyBorder="1" applyAlignment="1" applyProtection="1">
      <alignment horizontal="center" vertical="center" wrapText="1"/>
    </xf>
    <xf numFmtId="49" fontId="24" fillId="14" borderId="8" xfId="1" applyNumberFormat="1" applyFont="1" applyFill="1" applyBorder="1" applyAlignment="1" applyProtection="1">
      <alignment horizontal="center" vertical="center" wrapText="1"/>
    </xf>
    <xf numFmtId="49" fontId="13" fillId="14" borderId="15" xfId="0" applyNumberFormat="1" applyFont="1" applyFill="1" applyBorder="1" applyAlignment="1" applyProtection="1">
      <alignment horizontal="center" vertical="center" wrapText="1"/>
    </xf>
    <xf numFmtId="2" fontId="13" fillId="4" borderId="8" xfId="0" applyNumberFormat="1" applyFont="1" applyFill="1" applyBorder="1" applyAlignment="1" applyProtection="1">
      <alignment horizontal="center" vertical="center" wrapText="1"/>
    </xf>
    <xf numFmtId="2" fontId="13" fillId="4" borderId="8" xfId="0" quotePrefix="1" applyNumberFormat="1" applyFont="1" applyFill="1" applyBorder="1" applyAlignment="1" applyProtection="1">
      <alignment vertical="center" wrapText="1"/>
    </xf>
    <xf numFmtId="2" fontId="13" fillId="4" borderId="9" xfId="0" applyNumberFormat="1" applyFont="1" applyFill="1" applyBorder="1" applyAlignment="1" applyProtection="1">
      <alignment wrapText="1"/>
    </xf>
    <xf numFmtId="49" fontId="13" fillId="0" borderId="0" xfId="0" applyNumberFormat="1" applyFont="1" applyAlignment="1" applyProtection="1">
      <alignment wrapText="1"/>
    </xf>
    <xf numFmtId="0" fontId="0" fillId="0" borderId="13" xfId="0" applyBorder="1" applyAlignment="1" applyProtection="1">
      <alignment horizontal="center" vertical="center" wrapText="1"/>
    </xf>
    <xf numFmtId="0" fontId="0" fillId="0" borderId="8" xfId="0" applyBorder="1" applyAlignment="1" applyProtection="1">
      <alignment horizontal="center" vertical="center" wrapText="1"/>
    </xf>
    <xf numFmtId="167" fontId="0" fillId="0" borderId="8" xfId="0" applyNumberFormat="1" applyBorder="1" applyAlignment="1" applyProtection="1">
      <alignment horizontal="center" vertical="center" wrapText="1"/>
    </xf>
    <xf numFmtId="7" fontId="0" fillId="0" borderId="8" xfId="0" applyNumberFormat="1" applyBorder="1" applyAlignment="1" applyProtection="1">
      <alignment horizontal="center" vertical="center" wrapText="1"/>
    </xf>
    <xf numFmtId="2" fontId="13" fillId="0" borderId="8" xfId="0" applyNumberFormat="1" applyFont="1" applyBorder="1" applyAlignment="1" applyProtection="1">
      <alignment wrapText="1"/>
    </xf>
    <xf numFmtId="0" fontId="0" fillId="0" borderId="30" xfId="0" applyBorder="1" applyAlignment="1" applyProtection="1">
      <alignment horizontal="center" vertical="center" wrapText="1"/>
    </xf>
    <xf numFmtId="0" fontId="0" fillId="0" borderId="28" xfId="0" applyBorder="1" applyAlignment="1" applyProtection="1">
      <alignment horizontal="center" vertical="center" wrapText="1"/>
    </xf>
    <xf numFmtId="2" fontId="13" fillId="0" borderId="28" xfId="0" applyNumberFormat="1" applyFont="1" applyBorder="1" applyAlignment="1" applyProtection="1">
      <alignment wrapText="1"/>
    </xf>
    <xf numFmtId="0" fontId="65" fillId="0" borderId="4" xfId="2" applyFont="1" applyBorder="1" applyAlignment="1" applyProtection="1">
      <alignment horizontal="left" vertical="center" wrapText="1"/>
    </xf>
    <xf numFmtId="0" fontId="44" fillId="0" borderId="4" xfId="0" applyFont="1" applyBorder="1" applyAlignment="1" applyProtection="1">
      <alignment wrapText="1"/>
    </xf>
    <xf numFmtId="0" fontId="0" fillId="4" borderId="10" xfId="0" applyFill="1" applyBorder="1" applyProtection="1"/>
    <xf numFmtId="0" fontId="50" fillId="0" borderId="24" xfId="0" applyFont="1" applyBorder="1" applyAlignment="1" applyProtection="1">
      <alignment horizontal="left" wrapText="1"/>
    </xf>
    <xf numFmtId="0" fontId="34" fillId="21" borderId="8" xfId="0" applyFont="1" applyFill="1" applyBorder="1" applyAlignment="1" applyProtection="1">
      <alignment horizontal="center" vertical="center" wrapText="1"/>
      <protection locked="0"/>
    </xf>
    <xf numFmtId="0" fontId="34" fillId="21" borderId="28" xfId="0" applyFont="1" applyFill="1" applyBorder="1" applyAlignment="1" applyProtection="1">
      <alignment horizontal="center" vertical="center" wrapText="1"/>
      <protection locked="0"/>
    </xf>
    <xf numFmtId="0" fontId="35" fillId="21" borderId="28" xfId="0" applyFont="1" applyFill="1" applyBorder="1" applyAlignment="1" applyProtection="1">
      <alignment horizontal="center" vertical="center" wrapText="1"/>
      <protection locked="0"/>
    </xf>
    <xf numFmtId="0" fontId="0" fillId="21" borderId="9" xfId="0" applyFill="1" applyBorder="1" applyAlignment="1" applyProtection="1">
      <alignment horizontal="center" vertical="center" wrapText="1"/>
      <protection locked="0"/>
    </xf>
    <xf numFmtId="0" fontId="0" fillId="21" borderId="47" xfId="0" applyFill="1" applyBorder="1" applyAlignment="1" applyProtection="1">
      <alignment horizontal="center" vertical="center" wrapText="1"/>
      <protection locked="0"/>
    </xf>
    <xf numFmtId="0" fontId="50" fillId="21" borderId="19" xfId="0" applyFont="1" applyFill="1" applyBorder="1" applyAlignment="1" applyProtection="1">
      <alignment wrapText="1"/>
      <protection locked="0"/>
    </xf>
    <xf numFmtId="0" fontId="0" fillId="21" borderId="0" xfId="0" applyFill="1" applyAlignment="1" applyProtection="1">
      <alignment wrapText="1"/>
      <protection locked="0"/>
    </xf>
    <xf numFmtId="0" fontId="0" fillId="21" borderId="20" xfId="0" applyFill="1" applyBorder="1" applyAlignment="1" applyProtection="1">
      <alignment wrapText="1"/>
      <protection locked="0"/>
    </xf>
    <xf numFmtId="0" fontId="50" fillId="21" borderId="19" xfId="0" applyFont="1" applyFill="1" applyBorder="1" applyAlignment="1" applyProtection="1">
      <alignment horizontal="left" vertical="center" wrapText="1"/>
      <protection locked="0"/>
    </xf>
    <xf numFmtId="0" fontId="50" fillId="21" borderId="19" xfId="0" applyFont="1" applyFill="1" applyBorder="1" applyAlignment="1" applyProtection="1">
      <alignment horizontal="left" wrapText="1"/>
      <protection locked="0"/>
    </xf>
    <xf numFmtId="0" fontId="0" fillId="21" borderId="19" xfId="0" applyFill="1" applyBorder="1" applyAlignment="1" applyProtection="1">
      <alignment wrapText="1"/>
      <protection locked="0"/>
    </xf>
    <xf numFmtId="0" fontId="0" fillId="21" borderId="21" xfId="0" applyFill="1" applyBorder="1" applyAlignment="1" applyProtection="1">
      <alignment wrapText="1"/>
      <protection locked="0"/>
    </xf>
    <xf numFmtId="0" fontId="0" fillId="21" borderId="22" xfId="0" applyFill="1" applyBorder="1" applyAlignment="1" applyProtection="1">
      <alignment wrapText="1"/>
      <protection locked="0"/>
    </xf>
    <xf numFmtId="0" fontId="0" fillId="21" borderId="23" xfId="0" applyFill="1" applyBorder="1" applyAlignment="1" applyProtection="1">
      <alignment wrapText="1"/>
      <protection locked="0"/>
    </xf>
    <xf numFmtId="0" fontId="0" fillId="21" borderId="25" xfId="0" applyFill="1" applyBorder="1" applyAlignment="1" applyProtection="1">
      <alignment wrapText="1"/>
      <protection locked="0"/>
    </xf>
    <xf numFmtId="0" fontId="0" fillId="21" borderId="26" xfId="0" applyFill="1" applyBorder="1" applyAlignment="1" applyProtection="1">
      <alignment wrapText="1"/>
      <protection locked="0"/>
    </xf>
    <xf numFmtId="0" fontId="64" fillId="21" borderId="8" xfId="0" applyFont="1" applyFill="1" applyBorder="1" applyAlignment="1" applyProtection="1">
      <alignment horizontal="center" vertical="center" wrapText="1"/>
      <protection locked="0"/>
    </xf>
    <xf numFmtId="0" fontId="3" fillId="0" borderId="0" xfId="2" applyFont="1" applyAlignment="1" applyProtection="1">
      <alignment horizontal="left" vertical="center" wrapText="1"/>
    </xf>
    <xf numFmtId="0" fontId="10" fillId="0" borderId="0" xfId="0" applyFont="1" applyAlignment="1" applyProtection="1">
      <alignment wrapText="1"/>
    </xf>
    <xf numFmtId="0" fontId="14" fillId="0" borderId="0" xfId="0" applyFont="1" applyAlignment="1" applyProtection="1">
      <alignment horizontal="left" wrapText="1"/>
    </xf>
    <xf numFmtId="0" fontId="4" fillId="19" borderId="36" xfId="2" applyFont="1" applyFill="1" applyBorder="1" applyAlignment="1" applyProtection="1">
      <alignment horizontal="center" vertical="center" wrapText="1"/>
    </xf>
    <xf numFmtId="0" fontId="4" fillId="25" borderId="8" xfId="2" applyFont="1" applyFill="1" applyBorder="1" applyAlignment="1" applyProtection="1">
      <alignment horizontal="center" vertical="center" wrapText="1"/>
    </xf>
    <xf numFmtId="0" fontId="36" fillId="19" borderId="36" xfId="2" applyFont="1" applyFill="1" applyBorder="1" applyAlignment="1" applyProtection="1">
      <alignment horizontal="center" vertical="center" wrapText="1"/>
    </xf>
    <xf numFmtId="0" fontId="27" fillId="19" borderId="8" xfId="0" applyFont="1" applyFill="1" applyBorder="1" applyAlignment="1" applyProtection="1">
      <alignment horizontal="center" vertical="center" wrapText="1"/>
    </xf>
    <xf numFmtId="0" fontId="27" fillId="19" borderId="15" xfId="0" applyFont="1" applyFill="1" applyBorder="1" applyAlignment="1" applyProtection="1">
      <alignment horizontal="center" vertical="center" wrapText="1"/>
    </xf>
    <xf numFmtId="0" fontId="27" fillId="19" borderId="29" xfId="0" applyFont="1" applyFill="1" applyBorder="1" applyAlignment="1" applyProtection="1">
      <alignment horizontal="center" vertical="center" wrapText="1"/>
    </xf>
    <xf numFmtId="0" fontId="27" fillId="19" borderId="7" xfId="0" applyFont="1" applyFill="1" applyBorder="1" applyAlignment="1" applyProtection="1">
      <alignment horizontal="center" vertical="center" wrapText="1"/>
    </xf>
    <xf numFmtId="0" fontId="27" fillId="19" borderId="18" xfId="0" applyFont="1" applyFill="1" applyBorder="1" applyAlignment="1" applyProtection="1">
      <alignment horizontal="center" vertical="center" wrapText="1"/>
    </xf>
    <xf numFmtId="0" fontId="36" fillId="25" borderId="8" xfId="2" applyFont="1" applyFill="1" applyBorder="1" applyAlignment="1" applyProtection="1">
      <alignment horizontal="center" vertical="center" wrapText="1"/>
    </xf>
    <xf numFmtId="0" fontId="27" fillId="25" borderId="8" xfId="0" applyFont="1" applyFill="1" applyBorder="1" applyAlignment="1" applyProtection="1">
      <alignment horizontal="center" vertical="center" wrapText="1"/>
    </xf>
    <xf numFmtId="49" fontId="0" fillId="0" borderId="0" xfId="0" applyNumberFormat="1" applyAlignment="1" applyProtection="1">
      <alignment horizontal="center" vertical="center" wrapText="1"/>
    </xf>
    <xf numFmtId="49" fontId="13" fillId="28" borderId="13" xfId="0" applyNumberFormat="1" applyFont="1" applyFill="1" applyBorder="1" applyAlignment="1" applyProtection="1">
      <alignment horizontal="center" vertical="center" wrapText="1"/>
    </xf>
    <xf numFmtId="49" fontId="13" fillId="28" borderId="18" xfId="0" applyNumberFormat="1" applyFont="1" applyFill="1" applyBorder="1" applyAlignment="1" applyProtection="1">
      <alignment horizontal="center" vertical="center" wrapText="1"/>
    </xf>
    <xf numFmtId="49" fontId="13" fillId="28" borderId="8" xfId="0" quotePrefix="1" applyNumberFormat="1" applyFont="1" applyFill="1" applyBorder="1" applyAlignment="1" applyProtection="1">
      <alignment horizontal="center" vertical="center" wrapText="1"/>
    </xf>
    <xf numFmtId="49" fontId="13" fillId="28" borderId="15" xfId="0" quotePrefix="1" applyNumberFormat="1" applyFont="1" applyFill="1" applyBorder="1" applyAlignment="1" applyProtection="1">
      <alignment horizontal="center" vertical="center" wrapText="1"/>
    </xf>
    <xf numFmtId="49" fontId="13" fillId="28" borderId="9" xfId="0" applyNumberFormat="1" applyFont="1" applyFill="1" applyBorder="1" applyAlignment="1" applyProtection="1">
      <alignment horizontal="center" vertical="center" wrapText="1"/>
    </xf>
    <xf numFmtId="49" fontId="20" fillId="28" borderId="18" xfId="0" applyNumberFormat="1" applyFont="1" applyFill="1" applyBorder="1" applyAlignment="1" applyProtection="1">
      <alignment horizontal="center" vertical="center" wrapText="1"/>
    </xf>
    <xf numFmtId="49" fontId="13" fillId="28" borderId="8" xfId="0" applyNumberFormat="1" applyFont="1" applyFill="1" applyBorder="1" applyAlignment="1" applyProtection="1">
      <alignment horizontal="center" vertical="center" wrapText="1"/>
    </xf>
    <xf numFmtId="2" fontId="13" fillId="28" borderId="8" xfId="0" applyNumberFormat="1" applyFont="1" applyFill="1" applyBorder="1" applyAlignment="1" applyProtection="1">
      <alignment horizontal="center" vertical="center" wrapText="1"/>
    </xf>
    <xf numFmtId="2" fontId="13" fillId="28" borderId="8" xfId="0" quotePrefix="1" applyNumberFormat="1" applyFont="1" applyFill="1" applyBorder="1" applyAlignment="1" applyProtection="1">
      <alignment vertical="center" wrapText="1"/>
    </xf>
    <xf numFmtId="2" fontId="13" fillId="28" borderId="9" xfId="0" applyNumberFormat="1" applyFont="1" applyFill="1" applyBorder="1" applyAlignment="1" applyProtection="1">
      <alignment wrapText="1"/>
    </xf>
    <xf numFmtId="44" fontId="0" fillId="23" borderId="15" xfId="0" applyNumberFormat="1" applyFill="1" applyBorder="1" applyAlignment="1" applyProtection="1">
      <alignment wrapText="1"/>
    </xf>
    <xf numFmtId="49" fontId="0" fillId="0" borderId="8" xfId="0" applyNumberFormat="1" applyBorder="1" applyAlignment="1" applyProtection="1">
      <alignment horizontal="center" vertical="center" wrapText="1"/>
    </xf>
    <xf numFmtId="0" fontId="0" fillId="0" borderId="8" xfId="0" applyBorder="1" applyAlignment="1" applyProtection="1">
      <alignment wrapText="1"/>
    </xf>
    <xf numFmtId="0" fontId="0" fillId="0" borderId="30" xfId="0" applyBorder="1" applyAlignment="1" applyProtection="1">
      <alignment wrapText="1"/>
    </xf>
    <xf numFmtId="0" fontId="34" fillId="0" borderId="28" xfId="0" applyFont="1" applyBorder="1" applyAlignment="1" applyProtection="1">
      <alignment horizontal="center" vertical="center" wrapText="1"/>
    </xf>
    <xf numFmtId="0" fontId="35" fillId="0" borderId="28" xfId="0" applyFont="1" applyBorder="1" applyAlignment="1" applyProtection="1">
      <alignment horizontal="center" vertical="center" wrapText="1"/>
    </xf>
    <xf numFmtId="1" fontId="0" fillId="5" borderId="16" xfId="0" applyNumberFormat="1" applyFill="1" applyBorder="1" applyAlignment="1" applyProtection="1">
      <alignment wrapText="1"/>
    </xf>
    <xf numFmtId="1" fontId="0" fillId="5" borderId="10" xfId="0" applyNumberFormat="1" applyFill="1" applyBorder="1" applyAlignment="1" applyProtection="1">
      <alignment wrapText="1"/>
    </xf>
    <xf numFmtId="0" fontId="0" fillId="4" borderId="10" xfId="0" applyFill="1" applyBorder="1" applyAlignment="1" applyProtection="1">
      <alignment wrapText="1"/>
    </xf>
    <xf numFmtId="0" fontId="0" fillId="4" borderId="11" xfId="0" applyFill="1" applyBorder="1" applyAlignment="1" applyProtection="1">
      <alignment wrapText="1"/>
    </xf>
    <xf numFmtId="0" fontId="0" fillId="4" borderId="14" xfId="0" applyFill="1" applyBorder="1" applyAlignment="1" applyProtection="1">
      <alignment wrapText="1"/>
    </xf>
    <xf numFmtId="0" fontId="0" fillId="4" borderId="21" xfId="0" applyFill="1" applyBorder="1" applyAlignment="1" applyProtection="1">
      <alignment wrapText="1"/>
    </xf>
    <xf numFmtId="0" fontId="0" fillId="4" borderId="23" xfId="0" applyFill="1" applyBorder="1" applyAlignment="1" applyProtection="1">
      <alignment wrapText="1"/>
    </xf>
    <xf numFmtId="0" fontId="27" fillId="19" borderId="12" xfId="0" applyFont="1" applyFill="1" applyBorder="1" applyAlignment="1" applyProtection="1">
      <alignment horizontal="center" vertical="center" wrapText="1"/>
    </xf>
    <xf numFmtId="0" fontId="4" fillId="19" borderId="37" xfId="2" applyFont="1" applyFill="1" applyBorder="1" applyAlignment="1" applyProtection="1">
      <alignment horizontal="center" vertical="center" wrapText="1"/>
    </xf>
    <xf numFmtId="0" fontId="27" fillId="19" borderId="6" xfId="0" applyFont="1" applyFill="1" applyBorder="1" applyAlignment="1" applyProtection="1">
      <alignment horizontal="center" vertical="center" wrapText="1"/>
    </xf>
    <xf numFmtId="0" fontId="0" fillId="0" borderId="0" xfId="0" applyAlignment="1" applyProtection="1">
      <alignment vertical="center" wrapText="1"/>
    </xf>
    <xf numFmtId="0" fontId="27" fillId="19" borderId="13" xfId="0" applyFont="1" applyFill="1" applyBorder="1" applyAlignment="1" applyProtection="1">
      <alignment horizontal="center" vertical="center" wrapText="1"/>
    </xf>
    <xf numFmtId="49" fontId="13" fillId="28" borderId="49" xfId="0" applyNumberFormat="1" applyFont="1" applyFill="1" applyBorder="1" applyAlignment="1" applyProtection="1">
      <alignment horizontal="center" vertical="center" wrapText="1"/>
    </xf>
    <xf numFmtId="49" fontId="13" fillId="28" borderId="2" xfId="0" quotePrefix="1" applyNumberFormat="1" applyFont="1" applyFill="1" applyBorder="1" applyAlignment="1" applyProtection="1">
      <alignment horizontal="center" vertical="center" wrapText="1"/>
    </xf>
    <xf numFmtId="49" fontId="13" fillId="28" borderId="58" xfId="0" quotePrefix="1" applyNumberFormat="1" applyFont="1" applyFill="1" applyBorder="1" applyAlignment="1" applyProtection="1">
      <alignment horizontal="center" vertical="center" wrapText="1"/>
    </xf>
    <xf numFmtId="49" fontId="13" fillId="28" borderId="2" xfId="0" applyNumberFormat="1" applyFont="1" applyFill="1" applyBorder="1" applyAlignment="1" applyProtection="1">
      <alignment horizontal="center" vertical="center" wrapText="1"/>
    </xf>
    <xf numFmtId="49" fontId="20" fillId="28" borderId="51" xfId="0" applyNumberFormat="1" applyFont="1" applyFill="1" applyBorder="1" applyAlignment="1" applyProtection="1">
      <alignment horizontal="center" vertical="center" wrapText="1"/>
    </xf>
    <xf numFmtId="49" fontId="0" fillId="28" borderId="8" xfId="0" applyNumberFormat="1" applyFill="1" applyBorder="1" applyAlignment="1" applyProtection="1">
      <alignment horizontal="center" vertical="center" wrapText="1"/>
    </xf>
    <xf numFmtId="0" fontId="0" fillId="0" borderId="13" xfId="0" applyBorder="1" applyAlignment="1" applyProtection="1">
      <alignment wrapText="1"/>
    </xf>
    <xf numFmtId="0" fontId="34" fillId="0" borderId="8" xfId="0" applyFont="1" applyBorder="1" applyAlignment="1" applyProtection="1">
      <alignment horizontal="center" vertical="center" wrapText="1"/>
    </xf>
    <xf numFmtId="0" fontId="35" fillId="0" borderId="8" xfId="0" applyFont="1" applyBorder="1" applyAlignment="1" applyProtection="1">
      <alignment horizontal="center" vertical="center" wrapText="1"/>
    </xf>
    <xf numFmtId="1" fontId="0" fillId="0" borderId="18" xfId="0" applyNumberFormat="1" applyBorder="1" applyAlignment="1" applyProtection="1">
      <alignment wrapText="1"/>
    </xf>
    <xf numFmtId="44" fontId="0" fillId="0" borderId="8" xfId="0" applyNumberFormat="1" applyBorder="1" applyAlignment="1" applyProtection="1">
      <alignment wrapText="1"/>
    </xf>
    <xf numFmtId="0" fontId="0" fillId="4" borderId="22" xfId="0" applyFill="1" applyBorder="1" applyAlignment="1" applyProtection="1">
      <alignment wrapText="1"/>
    </xf>
    <xf numFmtId="0" fontId="0" fillId="4" borderId="32" xfId="0" applyFill="1" applyBorder="1" applyAlignment="1" applyProtection="1">
      <alignment wrapText="1"/>
    </xf>
    <xf numFmtId="0" fontId="15" fillId="0" borderId="24" xfId="0" applyFont="1" applyBorder="1" applyAlignment="1" applyProtection="1">
      <alignment horizontal="left" wrapText="1"/>
    </xf>
    <xf numFmtId="0" fontId="15" fillId="0" borderId="19" xfId="0" applyFont="1" applyBorder="1" applyAlignment="1" applyProtection="1">
      <alignment wrapText="1"/>
    </xf>
    <xf numFmtId="0" fontId="19" fillId="21" borderId="17" xfId="0" applyFont="1" applyFill="1" applyBorder="1" applyAlignment="1" applyProtection="1">
      <alignment horizontal="center" vertical="center" wrapText="1"/>
      <protection locked="0"/>
    </xf>
    <xf numFmtId="0" fontId="19" fillId="21" borderId="62" xfId="0" applyFont="1" applyFill="1" applyBorder="1" applyAlignment="1" applyProtection="1">
      <alignment horizontal="center" vertical="center" wrapText="1"/>
      <protection locked="0"/>
    </xf>
    <xf numFmtId="0" fontId="19" fillId="21" borderId="1" xfId="0" applyFont="1" applyFill="1" applyBorder="1" applyAlignment="1" applyProtection="1">
      <alignment horizontal="center" vertical="center" wrapText="1"/>
      <protection locked="0"/>
    </xf>
    <xf numFmtId="0" fontId="12" fillId="0" borderId="0" xfId="0" applyFont="1" applyProtection="1"/>
    <xf numFmtId="0" fontId="0" fillId="0" borderId="0" xfId="0" applyAlignment="1" applyProtection="1">
      <alignment horizontal="left"/>
    </xf>
    <xf numFmtId="0" fontId="17" fillId="0" borderId="0" xfId="0" applyFont="1" applyAlignment="1" applyProtection="1">
      <alignment horizontal="left"/>
    </xf>
    <xf numFmtId="0" fontId="47" fillId="0" borderId="0" xfId="2" applyFont="1" applyAlignment="1" applyProtection="1">
      <alignment vertical="center"/>
    </xf>
    <xf numFmtId="0" fontId="0" fillId="0" borderId="0" xfId="0" applyAlignment="1" applyProtection="1">
      <alignment vertical="center"/>
    </xf>
    <xf numFmtId="0" fontId="48" fillId="19" borderId="37" xfId="2" applyFont="1" applyFill="1" applyBorder="1" applyAlignment="1" applyProtection="1">
      <alignment horizontal="center" vertical="center" wrapText="1"/>
    </xf>
    <xf numFmtId="0" fontId="49" fillId="19" borderId="36" xfId="2" applyFont="1" applyFill="1" applyBorder="1" applyAlignment="1" applyProtection="1">
      <alignment horizontal="center" vertical="center" wrapText="1"/>
    </xf>
    <xf numFmtId="0" fontId="0" fillId="19" borderId="18" xfId="0" applyFill="1" applyBorder="1" applyAlignment="1" applyProtection="1">
      <alignment horizontal="center" vertical="center"/>
    </xf>
    <xf numFmtId="0" fontId="0" fillId="19" borderId="8" xfId="0" applyFill="1" applyBorder="1" applyAlignment="1" applyProtection="1">
      <alignment horizontal="center" vertical="center" wrapText="1"/>
    </xf>
    <xf numFmtId="0" fontId="0" fillId="19" borderId="15" xfId="0" applyFill="1" applyBorder="1" applyAlignment="1" applyProtection="1">
      <alignment horizontal="center" vertical="center" wrapText="1"/>
    </xf>
    <xf numFmtId="0" fontId="0" fillId="19" borderId="13" xfId="0" applyFill="1" applyBorder="1" applyAlignment="1" applyProtection="1">
      <alignment horizontal="center" vertical="center"/>
    </xf>
    <xf numFmtId="0" fontId="0" fillId="19" borderId="55" xfId="0" applyFill="1" applyBorder="1" applyAlignment="1" applyProtection="1">
      <alignment horizontal="center" vertical="center" wrapText="1"/>
    </xf>
    <xf numFmtId="49" fontId="13" fillId="13" borderId="13" xfId="0" applyNumberFormat="1" applyFont="1" applyFill="1" applyBorder="1" applyAlignment="1" applyProtection="1">
      <alignment horizontal="center" vertical="center" wrapText="1"/>
    </xf>
    <xf numFmtId="49" fontId="13" fillId="13" borderId="18" xfId="0" applyNumberFormat="1" applyFont="1" applyFill="1" applyBorder="1" applyAlignment="1" applyProtection="1">
      <alignment horizontal="center" vertical="center" wrapText="1"/>
    </xf>
    <xf numFmtId="49" fontId="13" fillId="13" borderId="8" xfId="0" applyNumberFormat="1" applyFont="1" applyFill="1" applyBorder="1" applyAlignment="1" applyProtection="1">
      <alignment horizontal="center" vertical="center" wrapText="1"/>
    </xf>
    <xf numFmtId="49" fontId="13" fillId="13" borderId="8" xfId="0" quotePrefix="1" applyNumberFormat="1" applyFont="1" applyFill="1" applyBorder="1" applyAlignment="1" applyProtection="1">
      <alignment horizontal="center" vertical="center" wrapText="1"/>
    </xf>
    <xf numFmtId="49" fontId="13" fillId="13" borderId="15" xfId="0" quotePrefix="1" applyNumberFormat="1" applyFont="1" applyFill="1" applyBorder="1" applyAlignment="1" applyProtection="1">
      <alignment horizontal="center" vertical="center" wrapText="1"/>
    </xf>
    <xf numFmtId="49" fontId="13" fillId="13" borderId="9" xfId="6" quotePrefix="1" applyNumberFormat="1" applyFont="1" applyFill="1" applyBorder="1" applyAlignment="1" applyProtection="1">
      <alignment horizontal="center" vertical="center" wrapText="1"/>
    </xf>
    <xf numFmtId="49" fontId="13" fillId="13" borderId="60" xfId="0" applyNumberFormat="1" applyFont="1" applyFill="1" applyBorder="1" applyAlignment="1" applyProtection="1">
      <alignment horizontal="center" vertical="center" wrapText="1"/>
    </xf>
    <xf numFmtId="49" fontId="13" fillId="13" borderId="15" xfId="6" quotePrefix="1" applyNumberFormat="1" applyFont="1" applyFill="1" applyBorder="1" applyAlignment="1" applyProtection="1">
      <alignment horizontal="center" vertical="center" wrapText="1"/>
    </xf>
    <xf numFmtId="49" fontId="46" fillId="13" borderId="9" xfId="0" applyNumberFormat="1" applyFont="1" applyFill="1" applyBorder="1" applyAlignment="1" applyProtection="1">
      <alignment horizontal="center" vertical="center" wrapText="1"/>
    </xf>
    <xf numFmtId="49" fontId="0" fillId="0" borderId="34" xfId="0" applyNumberFormat="1" applyBorder="1" applyAlignment="1" applyProtection="1">
      <alignment horizontal="center" vertical="center" wrapText="1"/>
    </xf>
    <xf numFmtId="0" fontId="41" fillId="21" borderId="45" xfId="0" applyFont="1" applyFill="1" applyBorder="1" applyAlignment="1" applyProtection="1">
      <alignment horizontal="center" vertical="center"/>
      <protection locked="0"/>
    </xf>
    <xf numFmtId="0" fontId="41" fillId="21" borderId="34" xfId="0" applyFont="1" applyFill="1" applyBorder="1" applyAlignment="1" applyProtection="1">
      <alignment horizontal="center" vertical="center"/>
      <protection locked="0"/>
    </xf>
    <xf numFmtId="0" fontId="41" fillId="21" borderId="35" xfId="0" applyFont="1" applyFill="1" applyBorder="1" applyAlignment="1" applyProtection="1">
      <alignment horizontal="center" vertical="center"/>
      <protection locked="0"/>
    </xf>
    <xf numFmtId="0" fontId="50" fillId="21" borderId="24" xfId="0" applyFont="1" applyFill="1" applyBorder="1" applyAlignment="1" applyProtection="1">
      <alignment horizontal="left"/>
      <protection locked="0"/>
    </xf>
    <xf numFmtId="0" fontId="0" fillId="21" borderId="25" xfId="0" applyFill="1" applyBorder="1" applyProtection="1">
      <protection locked="0"/>
    </xf>
    <xf numFmtId="0" fontId="0" fillId="21" borderId="26" xfId="0" applyFill="1" applyBorder="1" applyProtection="1">
      <protection locked="0"/>
    </xf>
    <xf numFmtId="0" fontId="50" fillId="21" borderId="19" xfId="0" applyFont="1" applyFill="1" applyBorder="1" applyProtection="1">
      <protection locked="0"/>
    </xf>
    <xf numFmtId="0" fontId="0" fillId="21" borderId="20" xfId="0" applyFill="1" applyBorder="1" applyProtection="1">
      <protection locked="0"/>
    </xf>
    <xf numFmtId="0" fontId="50" fillId="21" borderId="19" xfId="0" applyFont="1" applyFill="1" applyBorder="1" applyAlignment="1" applyProtection="1">
      <alignment horizontal="left" vertical="center"/>
      <protection locked="0"/>
    </xf>
    <xf numFmtId="0" fontId="50" fillId="21" borderId="19" xfId="0" applyFont="1" applyFill="1" applyBorder="1" applyAlignment="1" applyProtection="1">
      <alignment horizontal="left"/>
      <protection locked="0"/>
    </xf>
    <xf numFmtId="0" fontId="0" fillId="21" borderId="19" xfId="0" applyFill="1" applyBorder="1" applyProtection="1">
      <protection locked="0"/>
    </xf>
    <xf numFmtId="0" fontId="0" fillId="21" borderId="21" xfId="0" applyFill="1" applyBorder="1" applyProtection="1">
      <protection locked="0"/>
    </xf>
    <xf numFmtId="0" fontId="0" fillId="21" borderId="22" xfId="0" applyFill="1" applyBorder="1" applyProtection="1">
      <protection locked="0"/>
    </xf>
    <xf numFmtId="0" fontId="0" fillId="21" borderId="23" xfId="0" applyFill="1" applyBorder="1" applyProtection="1">
      <protection locked="0"/>
    </xf>
    <xf numFmtId="0" fontId="26" fillId="0" borderId="0" xfId="0" applyFont="1" applyProtection="1"/>
    <xf numFmtId="0" fontId="3" fillId="0" borderId="0" xfId="2" applyFont="1" applyAlignment="1" applyProtection="1">
      <alignment vertical="center"/>
    </xf>
    <xf numFmtId="0" fontId="10" fillId="0" borderId="0" xfId="0" applyFont="1" applyProtection="1"/>
    <xf numFmtId="49" fontId="13" fillId="0" borderId="8" xfId="0" applyNumberFormat="1" applyFont="1" applyBorder="1" applyAlignment="1" applyProtection="1">
      <alignment horizontal="center" vertical="center" wrapText="1"/>
    </xf>
    <xf numFmtId="0" fontId="13" fillId="0" borderId="0" xfId="0" applyFont="1" applyProtection="1"/>
    <xf numFmtId="0" fontId="13" fillId="0" borderId="13" xfId="0" applyFont="1" applyBorder="1" applyProtection="1"/>
    <xf numFmtId="0" fontId="13" fillId="0" borderId="18" xfId="0" applyFont="1" applyBorder="1" applyProtection="1"/>
    <xf numFmtId="1" fontId="13" fillId="5" borderId="18" xfId="0" applyNumberFormat="1" applyFont="1" applyFill="1" applyBorder="1" applyProtection="1"/>
    <xf numFmtId="44" fontId="13" fillId="5" borderId="8" xfId="0" applyNumberFormat="1" applyFont="1" applyFill="1" applyBorder="1" applyProtection="1"/>
    <xf numFmtId="0" fontId="13" fillId="5" borderId="13" xfId="0" applyFont="1" applyFill="1" applyBorder="1" applyProtection="1"/>
    <xf numFmtId="0" fontId="13" fillId="0" borderId="8" xfId="0" applyFont="1" applyBorder="1" applyProtection="1"/>
    <xf numFmtId="0" fontId="13" fillId="5" borderId="8" xfId="0" applyFont="1" applyFill="1" applyBorder="1" applyProtection="1"/>
    <xf numFmtId="44" fontId="13" fillId="5" borderId="15" xfId="0" applyNumberFormat="1" applyFont="1" applyFill="1" applyBorder="1" applyProtection="1"/>
    <xf numFmtId="0" fontId="13" fillId="0" borderId="15" xfId="0" applyFont="1" applyBorder="1" applyProtection="1"/>
    <xf numFmtId="0" fontId="19" fillId="0" borderId="33" xfId="0" applyFont="1" applyBorder="1" applyAlignment="1" applyProtection="1">
      <alignment horizontal="center" vertical="center"/>
    </xf>
    <xf numFmtId="0" fontId="0" fillId="0" borderId="13" xfId="0" applyBorder="1" applyProtection="1"/>
    <xf numFmtId="0" fontId="0" fillId="0" borderId="18" xfId="0" applyBorder="1" applyProtection="1"/>
    <xf numFmtId="1" fontId="0" fillId="5" borderId="18" xfId="0" applyNumberFormat="1" applyFill="1" applyBorder="1" applyProtection="1"/>
    <xf numFmtId="44" fontId="0" fillId="5" borderId="8" xfId="0" applyNumberFormat="1" applyFill="1" applyBorder="1" applyProtection="1"/>
    <xf numFmtId="0" fontId="0" fillId="5" borderId="13" xfId="0" applyFill="1" applyBorder="1" applyProtection="1"/>
    <xf numFmtId="0" fontId="0" fillId="0" borderId="8" xfId="0" applyBorder="1" applyProtection="1"/>
    <xf numFmtId="0" fontId="0" fillId="5" borderId="8" xfId="0" applyFill="1" applyBorder="1" applyProtection="1"/>
    <xf numFmtId="44" fontId="0" fillId="5" borderId="15" xfId="0" applyNumberFormat="1" applyFill="1" applyBorder="1" applyProtection="1"/>
    <xf numFmtId="0" fontId="0" fillId="0" borderId="15" xfId="0" applyBorder="1" applyProtection="1"/>
    <xf numFmtId="0" fontId="19" fillId="0" borderId="34" xfId="0" applyFont="1" applyBorder="1" applyAlignment="1" applyProtection="1">
      <alignment horizontal="center" vertical="center"/>
    </xf>
    <xf numFmtId="167" fontId="13" fillId="0" borderId="8" xfId="0" applyNumberFormat="1" applyFont="1" applyBorder="1" applyAlignment="1" applyProtection="1">
      <alignment horizontal="center" vertical="center" wrapText="1"/>
    </xf>
    <xf numFmtId="0" fontId="19" fillId="0" borderId="35" xfId="0" applyFont="1" applyBorder="1" applyAlignment="1" applyProtection="1">
      <alignment horizontal="center" vertical="center"/>
    </xf>
    <xf numFmtId="0" fontId="0" fillId="4" borderId="14" xfId="0" applyFill="1" applyBorder="1" applyProtection="1"/>
    <xf numFmtId="0" fontId="15" fillId="0" borderId="24" xfId="0" applyFont="1" applyBorder="1" applyAlignment="1" applyProtection="1">
      <alignment horizontal="left"/>
    </xf>
    <xf numFmtId="0" fontId="0" fillId="11" borderId="25" xfId="0" applyFill="1" applyBorder="1" applyProtection="1"/>
    <xf numFmtId="0" fontId="0" fillId="0" borderId="26" xfId="0" applyBorder="1" applyProtection="1"/>
    <xf numFmtId="0" fontId="15" fillId="0" borderId="19" xfId="0" applyFont="1" applyBorder="1" applyProtection="1"/>
    <xf numFmtId="0" fontId="0" fillId="0" borderId="20" xfId="0" applyBorder="1" applyProtection="1"/>
    <xf numFmtId="0" fontId="15" fillId="0" borderId="19" xfId="0" applyFont="1" applyBorder="1" applyAlignment="1" applyProtection="1">
      <alignment horizontal="left" vertical="center"/>
    </xf>
    <xf numFmtId="0" fontId="0" fillId="11" borderId="0" xfId="0" applyFill="1" applyProtection="1"/>
    <xf numFmtId="0" fontId="0" fillId="11" borderId="20" xfId="0" applyFill="1" applyBorder="1" applyProtection="1"/>
    <xf numFmtId="0" fontId="15" fillId="0" borderId="19" xfId="0" applyFont="1" applyBorder="1" applyAlignment="1" applyProtection="1">
      <alignment horizontal="left" vertical="center" wrapText="1"/>
    </xf>
    <xf numFmtId="0" fontId="15" fillId="0" borderId="19" xfId="0" applyFont="1" applyBorder="1" applyAlignment="1" applyProtection="1">
      <alignment horizontal="left"/>
    </xf>
    <xf numFmtId="0" fontId="0" fillId="0" borderId="19" xfId="0" applyBorder="1" applyProtection="1"/>
    <xf numFmtId="0" fontId="0" fillId="0" borderId="21" xfId="0" applyBorder="1" applyProtection="1"/>
    <xf numFmtId="0" fontId="0" fillId="11" borderId="22" xfId="0" applyFill="1" applyBorder="1" applyProtection="1"/>
    <xf numFmtId="0" fontId="0" fillId="11" borderId="23" xfId="0" applyFill="1" applyBorder="1" applyProtection="1"/>
    <xf numFmtId="0" fontId="19" fillId="21" borderId="34" xfId="0" applyFont="1" applyFill="1" applyBorder="1" applyAlignment="1" applyProtection="1">
      <alignment horizontal="center" vertical="center"/>
      <protection locked="0"/>
    </xf>
    <xf numFmtId="0" fontId="19" fillId="21" borderId="35" xfId="0" applyFont="1" applyFill="1" applyBorder="1" applyAlignment="1" applyProtection="1">
      <alignment horizontal="center" vertical="center"/>
      <protection locked="0"/>
    </xf>
    <xf numFmtId="0" fontId="48" fillId="13" borderId="37" xfId="2" applyFont="1" applyFill="1" applyBorder="1" applyAlignment="1" applyProtection="1">
      <alignment horizontal="center" vertical="center" wrapText="1"/>
    </xf>
    <xf numFmtId="0" fontId="49" fillId="13" borderId="36" xfId="2" applyFont="1" applyFill="1" applyBorder="1" applyAlignment="1" applyProtection="1">
      <alignment horizontal="center" vertical="center" wrapText="1"/>
    </xf>
    <xf numFmtId="49" fontId="13" fillId="28" borderId="18" xfId="0" applyNumberFormat="1" applyFont="1" applyFill="1" applyBorder="1" applyProtection="1"/>
    <xf numFmtId="49" fontId="13" fillId="28" borderId="8" xfId="0" quotePrefix="1" applyNumberFormat="1" applyFont="1" applyFill="1" applyBorder="1" applyProtection="1"/>
    <xf numFmtId="49" fontId="13" fillId="28" borderId="15" xfId="0" quotePrefix="1" applyNumberFormat="1" applyFont="1" applyFill="1" applyBorder="1" applyProtection="1"/>
    <xf numFmtId="49" fontId="13" fillId="28" borderId="9" xfId="0" quotePrefix="1" applyNumberFormat="1" applyFont="1" applyFill="1" applyBorder="1" applyProtection="1"/>
    <xf numFmtId="49" fontId="13" fillId="28" borderId="17" xfId="0" quotePrefix="1" applyNumberFormat="1" applyFont="1" applyFill="1" applyBorder="1" applyProtection="1"/>
    <xf numFmtId="49" fontId="13" fillId="28" borderId="13" xfId="6" quotePrefix="1" applyNumberFormat="1" applyFont="1" applyFill="1" applyBorder="1" applyProtection="1"/>
    <xf numFmtId="49" fontId="41" fillId="28" borderId="46" xfId="0" applyNumberFormat="1" applyFont="1" applyFill="1" applyBorder="1" applyAlignment="1" applyProtection="1">
      <alignment horizontal="center" vertical="center"/>
    </xf>
    <xf numFmtId="49" fontId="13" fillId="28" borderId="13" xfId="0" applyNumberFormat="1" applyFont="1" applyFill="1" applyBorder="1" applyProtection="1"/>
    <xf numFmtId="49" fontId="13" fillId="28" borderId="8" xfId="0" applyNumberFormat="1" applyFont="1" applyFill="1" applyBorder="1" applyProtection="1"/>
    <xf numFmtId="49" fontId="13" fillId="28" borderId="9" xfId="0" applyNumberFormat="1" applyFont="1" applyFill="1" applyBorder="1" applyProtection="1"/>
    <xf numFmtId="44" fontId="13" fillId="23" borderId="15" xfId="0" applyNumberFormat="1" applyFont="1" applyFill="1" applyBorder="1" applyProtection="1"/>
    <xf numFmtId="44" fontId="13" fillId="23" borderId="9" xfId="0" applyNumberFormat="1" applyFont="1" applyFill="1" applyBorder="1" applyProtection="1"/>
    <xf numFmtId="49" fontId="13" fillId="0" borderId="13" xfId="0" applyNumberFormat="1" applyFont="1" applyBorder="1" applyProtection="1"/>
    <xf numFmtId="49" fontId="13" fillId="0" borderId="8" xfId="0" applyNumberFormat="1" applyFont="1" applyBorder="1" applyProtection="1"/>
    <xf numFmtId="167" fontId="13" fillId="0" borderId="8" xfId="6" applyNumberFormat="1" applyFont="1" applyBorder="1" applyProtection="1"/>
    <xf numFmtId="167" fontId="13" fillId="0" borderId="9" xfId="0" applyNumberFormat="1" applyFont="1" applyBorder="1" applyProtection="1"/>
    <xf numFmtId="49" fontId="13" fillId="0" borderId="30" xfId="0" applyNumberFormat="1" applyFont="1" applyBorder="1" applyProtection="1"/>
    <xf numFmtId="49" fontId="13" fillId="0" borderId="28" xfId="0" applyNumberFormat="1" applyFont="1" applyBorder="1" applyProtection="1"/>
    <xf numFmtId="167" fontId="13" fillId="0" borderId="28" xfId="6" applyNumberFormat="1" applyFont="1" applyBorder="1" applyProtection="1"/>
    <xf numFmtId="167" fontId="13" fillId="0" borderId="47" xfId="0" applyNumberFormat="1" applyFont="1" applyBorder="1" applyProtection="1"/>
    <xf numFmtId="0" fontId="0" fillId="0" borderId="30" xfId="0" applyBorder="1" applyProtection="1"/>
    <xf numFmtId="1" fontId="0" fillId="5" borderId="16" xfId="0" applyNumberFormat="1" applyFill="1" applyBorder="1" applyProtection="1"/>
    <xf numFmtId="1" fontId="0" fillId="6" borderId="10" xfId="0" applyNumberFormat="1" applyFill="1" applyBorder="1" applyProtection="1"/>
    <xf numFmtId="167" fontId="0" fillId="6" borderId="10" xfId="0" applyNumberFormat="1" applyFill="1" applyBorder="1" applyProtection="1"/>
    <xf numFmtId="0" fontId="0" fillId="4" borderId="32" xfId="0" applyFill="1" applyBorder="1" applyProtection="1"/>
    <xf numFmtId="0" fontId="51" fillId="0" borderId="0" xfId="0" applyFont="1" applyAlignment="1" applyProtection="1">
      <alignment horizontal="left" vertical="center"/>
    </xf>
    <xf numFmtId="0" fontId="53" fillId="0" borderId="0" xfId="0" applyFont="1" applyAlignment="1" applyProtection="1">
      <alignment vertical="center"/>
    </xf>
    <xf numFmtId="0" fontId="53" fillId="0" borderId="0" xfId="0" applyFont="1" applyProtection="1"/>
    <xf numFmtId="0" fontId="41" fillId="21" borderId="60" xfId="0" applyFont="1" applyFill="1" applyBorder="1" applyAlignment="1" applyProtection="1">
      <alignment horizontal="center" vertical="center"/>
      <protection locked="0"/>
    </xf>
    <xf numFmtId="0" fontId="41" fillId="21" borderId="65" xfId="0" applyFont="1" applyFill="1" applyBorder="1" applyAlignment="1" applyProtection="1">
      <alignment horizontal="center" vertical="center"/>
      <protection locked="0"/>
    </xf>
    <xf numFmtId="0" fontId="39" fillId="0" borderId="0" xfId="2" applyFont="1" applyAlignment="1" applyProtection="1">
      <alignment vertical="center"/>
    </xf>
    <xf numFmtId="0" fontId="41" fillId="0" borderId="0" xfId="0" applyFont="1" applyProtection="1"/>
    <xf numFmtId="0" fontId="39" fillId="19" borderId="8" xfId="0" applyFont="1" applyFill="1" applyBorder="1" applyAlignment="1" applyProtection="1">
      <alignment horizontal="center" vertical="center" wrapText="1"/>
    </xf>
    <xf numFmtId="0" fontId="39" fillId="25" borderId="8" xfId="0" applyFont="1" applyFill="1" applyBorder="1" applyAlignment="1" applyProtection="1">
      <alignment horizontal="center" vertical="center" wrapText="1"/>
    </xf>
    <xf numFmtId="49" fontId="24" fillId="14" borderId="8" xfId="2" applyNumberFormat="1" applyFont="1" applyFill="1" applyBorder="1" applyAlignment="1" applyProtection="1">
      <alignment vertical="center" wrapText="1"/>
    </xf>
    <xf numFmtId="49" fontId="0" fillId="0" borderId="0" xfId="0" applyNumberFormat="1" applyProtection="1"/>
    <xf numFmtId="0" fontId="0" fillId="9" borderId="8" xfId="0" applyFill="1" applyBorder="1" applyAlignment="1" applyProtection="1">
      <alignment vertical="center" wrapText="1"/>
    </xf>
    <xf numFmtId="0" fontId="0" fillId="15" borderId="8" xfId="0" applyFill="1" applyBorder="1" applyProtection="1"/>
    <xf numFmtId="167" fontId="0" fillId="6" borderId="8" xfId="0" applyNumberFormat="1" applyFill="1" applyBorder="1" applyProtection="1"/>
    <xf numFmtId="0" fontId="0" fillId="21" borderId="8" xfId="0" applyFill="1" applyBorder="1" applyAlignment="1" applyProtection="1">
      <alignment vertical="center" wrapText="1"/>
      <protection locked="0"/>
    </xf>
    <xf numFmtId="0" fontId="50" fillId="21" borderId="8" xfId="0" applyFont="1" applyFill="1" applyBorder="1" applyAlignment="1" applyProtection="1">
      <alignment vertical="center" wrapText="1"/>
      <protection locked="0"/>
    </xf>
    <xf numFmtId="168" fontId="56" fillId="21" borderId="8" xfId="0" applyNumberFormat="1" applyFont="1" applyFill="1" applyBorder="1" applyAlignment="1" applyProtection="1">
      <alignment vertical="center" wrapText="1"/>
      <protection locked="0"/>
    </xf>
    <xf numFmtId="168" fontId="0" fillId="21" borderId="8" xfId="0" applyNumberFormat="1" applyFill="1" applyBorder="1" applyProtection="1">
      <protection locked="0"/>
    </xf>
    <xf numFmtId="0" fontId="12" fillId="21" borderId="4" xfId="0" applyFont="1" applyFill="1" applyBorder="1" applyAlignment="1" applyProtection="1">
      <alignment horizontal="center" vertical="center" wrapText="1"/>
      <protection locked="0"/>
    </xf>
    <xf numFmtId="167" fontId="44" fillId="21" borderId="39" xfId="0" applyNumberFormat="1" applyFont="1" applyFill="1" applyBorder="1" applyAlignment="1" applyProtection="1">
      <alignment vertical="center" wrapText="1"/>
      <protection locked="0"/>
    </xf>
    <xf numFmtId="0" fontId="12" fillId="21" borderId="2" xfId="0" applyFont="1" applyFill="1" applyBorder="1" applyAlignment="1" applyProtection="1">
      <alignment horizontal="center" vertical="center" wrapText="1"/>
      <protection locked="0"/>
    </xf>
    <xf numFmtId="167" fontId="44" fillId="21" borderId="55" xfId="0" applyNumberFormat="1" applyFont="1" applyFill="1" applyBorder="1" applyAlignment="1" applyProtection="1">
      <alignment vertical="center" wrapText="1"/>
      <protection locked="0"/>
    </xf>
    <xf numFmtId="0" fontId="12" fillId="2" borderId="56" xfId="0" applyFont="1" applyFill="1" applyBorder="1" applyAlignment="1" applyProtection="1">
      <alignment horizontal="center" vertical="center" wrapText="1"/>
      <protection locked="0"/>
    </xf>
    <xf numFmtId="0" fontId="12" fillId="21" borderId="36" xfId="0" applyFont="1" applyFill="1" applyBorder="1" applyAlignment="1" applyProtection="1">
      <alignment horizontal="center" vertical="center" wrapText="1"/>
      <protection locked="0"/>
    </xf>
    <xf numFmtId="167" fontId="44" fillId="21" borderId="57" xfId="0" applyNumberFormat="1" applyFont="1" applyFill="1" applyBorder="1" applyAlignment="1" applyProtection="1">
      <alignment vertical="center" wrapText="1"/>
      <protection locked="0"/>
    </xf>
    <xf numFmtId="7" fontId="61" fillId="21" borderId="38" xfId="0" applyNumberFormat="1" applyFont="1" applyFill="1" applyBorder="1" applyAlignment="1" applyProtection="1">
      <alignment horizontal="center" vertical="center" wrapText="1"/>
      <protection locked="0"/>
    </xf>
    <xf numFmtId="0" fontId="35" fillId="21" borderId="6" xfId="0" applyFont="1" applyFill="1" applyBorder="1" applyAlignment="1" applyProtection="1">
      <alignment horizontal="center" vertical="center" wrapText="1"/>
      <protection locked="0"/>
    </xf>
    <xf numFmtId="0" fontId="0" fillId="21" borderId="6" xfId="0" applyFill="1" applyBorder="1" applyProtection="1">
      <protection locked="0"/>
    </xf>
    <xf numFmtId="0" fontId="0" fillId="21" borderId="28" xfId="0" applyFill="1" applyBorder="1" applyProtection="1">
      <protection locked="0"/>
    </xf>
    <xf numFmtId="0" fontId="11" fillId="21" borderId="52" xfId="0" applyFont="1" applyFill="1" applyBorder="1" applyAlignment="1" applyProtection="1">
      <alignment horizontal="right"/>
      <protection locked="0"/>
    </xf>
    <xf numFmtId="0" fontId="11" fillId="21" borderId="53" xfId="0" applyFont="1" applyFill="1" applyBorder="1" applyProtection="1">
      <protection locked="0"/>
    </xf>
    <xf numFmtId="44" fontId="11" fillId="21" borderId="53" xfId="6" applyFont="1" applyFill="1" applyBorder="1" applyProtection="1">
      <protection locked="0"/>
    </xf>
    <xf numFmtId="44" fontId="11" fillId="21" borderId="53" xfId="0" applyNumberFormat="1" applyFont="1" applyFill="1" applyBorder="1" applyProtection="1">
      <protection locked="0"/>
    </xf>
    <xf numFmtId="7" fontId="11" fillId="21" borderId="53" xfId="0" applyNumberFormat="1" applyFont="1" applyFill="1" applyBorder="1" applyProtection="1">
      <protection locked="0"/>
    </xf>
    <xf numFmtId="0" fontId="19" fillId="21" borderId="8" xfId="0" applyFont="1" applyFill="1" applyBorder="1" applyAlignment="1" applyProtection="1">
      <alignment horizontal="center" vertical="center"/>
      <protection locked="0"/>
    </xf>
    <xf numFmtId="44" fontId="8" fillId="21" borderId="8" xfId="0" applyNumberFormat="1" applyFont="1" applyFill="1" applyBorder="1" applyAlignment="1" applyProtection="1">
      <alignment horizontal="left" vertical="center" wrapText="1"/>
      <protection locked="0" hidden="1"/>
    </xf>
    <xf numFmtId="0" fontId="12" fillId="15" borderId="54" xfId="0" applyFont="1" applyFill="1" applyBorder="1" applyAlignment="1" applyProtection="1">
      <alignment horizontal="center" vertical="center" wrapText="1"/>
    </xf>
    <xf numFmtId="167" fontId="44" fillId="2" borderId="39" xfId="0" applyNumberFormat="1" applyFont="1" applyFill="1" applyBorder="1" applyAlignment="1" applyProtection="1">
      <alignment vertical="center" wrapText="1"/>
    </xf>
    <xf numFmtId="167" fontId="44" fillId="2" borderId="55" xfId="0" applyNumberFormat="1" applyFont="1" applyFill="1" applyBorder="1" applyAlignment="1" applyProtection="1">
      <alignment vertical="center" wrapText="1"/>
    </xf>
    <xf numFmtId="7" fontId="12" fillId="15" borderId="54" xfId="0" applyNumberFormat="1" applyFont="1" applyFill="1" applyBorder="1" applyAlignment="1" applyProtection="1">
      <alignment horizontal="right" vertical="center"/>
    </xf>
    <xf numFmtId="167" fontId="44" fillId="2" borderId="57" xfId="0" applyNumberFormat="1" applyFont="1" applyFill="1" applyBorder="1" applyAlignment="1" applyProtection="1">
      <alignment vertical="center" wrapText="1"/>
    </xf>
    <xf numFmtId="167" fontId="44" fillId="0" borderId="57" xfId="0" applyNumberFormat="1" applyFont="1" applyBorder="1" applyProtection="1"/>
    <xf numFmtId="44" fontId="61" fillId="22" borderId="7" xfId="0" applyNumberFormat="1" applyFont="1" applyFill="1" applyBorder="1" applyAlignment="1" applyProtection="1">
      <alignment horizontal="center" vertical="center" wrapText="1"/>
    </xf>
    <xf numFmtId="44" fontId="61" fillId="11" borderId="9" xfId="0" applyNumberFormat="1" applyFont="1" applyFill="1" applyBorder="1" applyAlignment="1" applyProtection="1">
      <alignment horizontal="center" vertical="center" wrapText="1"/>
    </xf>
    <xf numFmtId="44" fontId="61" fillId="19" borderId="9" xfId="0" applyNumberFormat="1" applyFont="1" applyFill="1" applyBorder="1" applyAlignment="1" applyProtection="1">
      <alignment horizontal="center" vertical="center" wrapText="1"/>
    </xf>
    <xf numFmtId="7" fontId="61" fillId="11" borderId="47" xfId="0" applyNumberFormat="1" applyFont="1" applyFill="1" applyBorder="1" applyAlignment="1" applyProtection="1">
      <alignment horizontal="center" vertical="center" wrapText="1"/>
    </xf>
    <xf numFmtId="7" fontId="61" fillId="19" borderId="9" xfId="0" applyNumberFormat="1" applyFont="1" applyFill="1" applyBorder="1" applyAlignment="1" applyProtection="1">
      <alignment horizontal="center" vertical="center" wrapText="1"/>
    </xf>
    <xf numFmtId="0" fontId="6" fillId="12" borderId="12" xfId="0" applyFont="1" applyFill="1" applyBorder="1" applyAlignment="1" applyProtection="1">
      <alignment horizontal="center" vertical="center" wrapText="1"/>
    </xf>
    <xf numFmtId="0" fontId="6" fillId="12" borderId="6" xfId="0" applyFont="1" applyFill="1" applyBorder="1" applyAlignment="1" applyProtection="1">
      <alignment horizontal="center" vertical="center" wrapText="1"/>
    </xf>
    <xf numFmtId="0" fontId="6" fillId="12" borderId="7" xfId="0" applyFont="1" applyFill="1" applyBorder="1" applyAlignment="1" applyProtection="1">
      <alignment horizontal="center" vertical="center" wrapText="1"/>
    </xf>
    <xf numFmtId="0" fontId="43" fillId="12" borderId="49" xfId="0" applyFont="1" applyFill="1" applyBorder="1" applyAlignment="1" applyProtection="1">
      <alignment horizontal="center" vertical="center" wrapText="1"/>
    </xf>
    <xf numFmtId="0" fontId="43" fillId="12" borderId="2" xfId="0" applyFont="1" applyFill="1" applyBorder="1" applyAlignment="1" applyProtection="1">
      <alignment horizontal="center" vertical="center" wrapText="1"/>
    </xf>
    <xf numFmtId="6" fontId="43" fillId="12" borderId="2" xfId="0" applyNumberFormat="1" applyFont="1" applyFill="1" applyBorder="1" applyAlignment="1" applyProtection="1">
      <alignment horizontal="center" vertical="center" wrapText="1"/>
    </xf>
    <xf numFmtId="0" fontId="43" fillId="12" borderId="55" xfId="0" applyFont="1" applyFill="1" applyBorder="1" applyAlignment="1" applyProtection="1">
      <alignment horizontal="center" vertical="center" wrapText="1"/>
    </xf>
    <xf numFmtId="0" fontId="35" fillId="0" borderId="6" xfId="0" applyFont="1" applyBorder="1" applyAlignment="1" applyProtection="1">
      <alignment horizontal="center" vertical="center" wrapText="1"/>
    </xf>
    <xf numFmtId="7" fontId="0" fillId="30" borderId="6" xfId="0" quotePrefix="1" applyNumberFormat="1" applyFill="1" applyBorder="1" applyProtection="1"/>
    <xf numFmtId="0" fontId="0" fillId="0" borderId="6" xfId="0" applyBorder="1" applyProtection="1"/>
    <xf numFmtId="0" fontId="0" fillId="30" borderId="6" xfId="0" applyFill="1" applyBorder="1" applyProtection="1"/>
    <xf numFmtId="0" fontId="13" fillId="30" borderId="6" xfId="0" applyFont="1" applyFill="1" applyBorder="1" applyProtection="1"/>
    <xf numFmtId="44" fontId="0" fillId="30" borderId="6" xfId="6" applyFont="1" applyFill="1" applyBorder="1" applyProtection="1"/>
    <xf numFmtId="7" fontId="0" fillId="30" borderId="6" xfId="0" applyNumberFormat="1" applyFill="1" applyBorder="1" applyProtection="1"/>
    <xf numFmtId="0" fontId="0" fillId="30" borderId="7" xfId="0" applyFill="1" applyBorder="1" applyProtection="1"/>
    <xf numFmtId="7" fontId="0" fillId="30" borderId="8" xfId="0" quotePrefix="1" applyNumberFormat="1" applyFill="1" applyBorder="1" applyProtection="1"/>
    <xf numFmtId="0" fontId="0" fillId="30" borderId="8" xfId="0" applyFill="1" applyBorder="1" applyProtection="1"/>
    <xf numFmtId="0" fontId="13" fillId="30" borderId="8" xfId="0" applyFont="1" applyFill="1" applyBorder="1" applyProtection="1"/>
    <xf numFmtId="44" fontId="0" fillId="30" borderId="8" xfId="6" applyFont="1" applyFill="1" applyBorder="1" applyProtection="1"/>
    <xf numFmtId="7" fontId="0" fillId="30" borderId="8" xfId="0" applyNumberFormat="1" applyFill="1" applyBorder="1" applyProtection="1"/>
    <xf numFmtId="0" fontId="0" fillId="30" borderId="9" xfId="0" applyFill="1" applyBorder="1" applyProtection="1"/>
    <xf numFmtId="7" fontId="0" fillId="30" borderId="28" xfId="0" quotePrefix="1" applyNumberFormat="1" applyFill="1" applyBorder="1" applyProtection="1"/>
    <xf numFmtId="0" fontId="0" fillId="0" borderId="28" xfId="0" applyBorder="1" applyProtection="1"/>
    <xf numFmtId="0" fontId="0" fillId="30" borderId="28" xfId="0" applyFill="1" applyBorder="1" applyProtection="1"/>
    <xf numFmtId="0" fontId="13" fillId="30" borderId="28" xfId="0" applyFont="1" applyFill="1" applyBorder="1" applyProtection="1"/>
    <xf numFmtId="44" fontId="0" fillId="30" borderId="28" xfId="6" applyFont="1" applyFill="1" applyBorder="1" applyProtection="1"/>
    <xf numFmtId="7" fontId="0" fillId="30" borderId="28" xfId="0" applyNumberFormat="1" applyFill="1" applyBorder="1" applyProtection="1"/>
    <xf numFmtId="0" fontId="0" fillId="30" borderId="47" xfId="0" applyFill="1" applyBorder="1" applyProtection="1"/>
    <xf numFmtId="0" fontId="11" fillId="31" borderId="73" xfId="0" applyFont="1" applyFill="1" applyBorder="1" applyProtection="1"/>
    <xf numFmtId="0" fontId="68" fillId="31" borderId="73" xfId="0" applyFont="1" applyFill="1" applyBorder="1" applyProtection="1"/>
    <xf numFmtId="0" fontId="11" fillId="0" borderId="73" xfId="0" applyFont="1" applyBorder="1" applyProtection="1"/>
    <xf numFmtId="0" fontId="0" fillId="30" borderId="73" xfId="0" applyFill="1" applyBorder="1" applyProtection="1"/>
    <xf numFmtId="0" fontId="0" fillId="30" borderId="74" xfId="0" applyFill="1" applyBorder="1" applyProtection="1"/>
    <xf numFmtId="0" fontId="7" fillId="12" borderId="8" xfId="0" applyFont="1" applyFill="1" applyBorder="1" applyAlignment="1" applyProtection="1">
      <alignment horizontal="center" vertical="center" wrapText="1"/>
    </xf>
    <xf numFmtId="0" fontId="7" fillId="12" borderId="8" xfId="0" quotePrefix="1" applyFont="1" applyFill="1" applyBorder="1" applyAlignment="1" applyProtection="1">
      <alignment horizontal="center" vertical="center" wrapText="1"/>
    </xf>
    <xf numFmtId="0" fontId="6" fillId="0" borderId="8" xfId="0" applyFont="1" applyBorder="1" applyAlignment="1" applyProtection="1">
      <alignment horizontal="left" vertical="center" wrapText="1"/>
    </xf>
    <xf numFmtId="0" fontId="19" fillId="0" borderId="8" xfId="0" applyFont="1" applyBorder="1" applyAlignment="1" applyProtection="1">
      <alignment horizontal="center" vertical="center"/>
    </xf>
    <xf numFmtId="0" fontId="9" fillId="2" borderId="15" xfId="0" applyFont="1" applyFill="1" applyBorder="1" applyAlignment="1" applyProtection="1">
      <alignment horizontal="left" vertical="center" wrapText="1"/>
    </xf>
    <xf numFmtId="44" fontId="0" fillId="8" borderId="8" xfId="0" applyNumberFormat="1" applyFill="1" applyBorder="1" applyAlignment="1" applyProtection="1">
      <alignment horizontal="left" vertical="center"/>
    </xf>
    <xf numFmtId="44" fontId="0" fillId="8" borderId="15" xfId="0" applyNumberFormat="1" applyFill="1" applyBorder="1" applyAlignment="1" applyProtection="1">
      <alignment horizontal="left" vertical="center"/>
    </xf>
    <xf numFmtId="0" fontId="62" fillId="24" borderId="8" xfId="0" applyFont="1" applyFill="1" applyBorder="1" applyAlignment="1" applyProtection="1">
      <alignment horizontal="center" vertical="center"/>
    </xf>
    <xf numFmtId="0" fontId="11" fillId="21" borderId="63" xfId="0" applyFont="1" applyFill="1" applyBorder="1" applyAlignment="1" applyProtection="1">
      <alignment horizontal="right"/>
      <protection locked="0"/>
    </xf>
    <xf numFmtId="0" fontId="11" fillId="21" borderId="73" xfId="0" applyFont="1" applyFill="1" applyBorder="1" applyProtection="1">
      <protection locked="0"/>
    </xf>
    <xf numFmtId="44" fontId="11" fillId="21" borderId="73" xfId="6" applyFont="1" applyFill="1" applyBorder="1" applyProtection="1">
      <protection locked="0"/>
    </xf>
    <xf numFmtId="44" fontId="11" fillId="21" borderId="73" xfId="0" applyNumberFormat="1" applyFont="1" applyFill="1" applyBorder="1" applyProtection="1">
      <protection locked="0"/>
    </xf>
    <xf numFmtId="7" fontId="11" fillId="21" borderId="73" xfId="0" applyNumberFormat="1" applyFont="1" applyFill="1" applyBorder="1" applyProtection="1">
      <protection locked="0"/>
    </xf>
    <xf numFmtId="0" fontId="21" fillId="21" borderId="8" xfId="0" applyFont="1" applyFill="1" applyBorder="1" applyAlignment="1" applyProtection="1">
      <alignment wrapText="1"/>
      <protection locked="0"/>
    </xf>
    <xf numFmtId="167" fontId="14" fillId="21" borderId="8" xfId="6" applyNumberFormat="1" applyFont="1" applyFill="1" applyBorder="1" applyAlignment="1" applyProtection="1">
      <alignment horizontal="center" vertical="center" wrapText="1"/>
      <protection locked="0"/>
    </xf>
    <xf numFmtId="0" fontId="14" fillId="21" borderId="8" xfId="0" applyFont="1" applyFill="1" applyBorder="1" applyAlignment="1" applyProtection="1">
      <alignment horizontal="center" vertical="center" wrapText="1"/>
      <protection locked="0"/>
    </xf>
    <xf numFmtId="0" fontId="14" fillId="21" borderId="9" xfId="0" applyFont="1" applyFill="1" applyBorder="1" applyAlignment="1" applyProtection="1">
      <alignment horizontal="center" vertical="center" wrapText="1"/>
      <protection locked="0"/>
    </xf>
    <xf numFmtId="0" fontId="14" fillId="21" borderId="30" xfId="0" applyFont="1" applyFill="1" applyBorder="1" applyAlignment="1" applyProtection="1">
      <alignment horizontal="center" vertical="center" wrapText="1"/>
      <protection locked="0"/>
    </xf>
    <xf numFmtId="0" fontId="21" fillId="21" borderId="28" xfId="0" applyFont="1" applyFill="1" applyBorder="1" applyAlignment="1" applyProtection="1">
      <alignment wrapText="1"/>
      <protection locked="0"/>
    </xf>
    <xf numFmtId="167" fontId="14" fillId="21" borderId="2" xfId="6" applyNumberFormat="1" applyFont="1" applyFill="1" applyBorder="1" applyAlignment="1" applyProtection="1">
      <alignment horizontal="center" vertical="center" wrapText="1"/>
      <protection locked="0"/>
    </xf>
    <xf numFmtId="0" fontId="14" fillId="21" borderId="28" xfId="0" applyFont="1" applyFill="1" applyBorder="1" applyAlignment="1" applyProtection="1">
      <alignment horizontal="center" vertical="center" wrapText="1"/>
      <protection locked="0"/>
    </xf>
    <xf numFmtId="0" fontId="14" fillId="21" borderId="47" xfId="0" applyFont="1" applyFill="1" applyBorder="1" applyAlignment="1" applyProtection="1">
      <alignment horizontal="center" vertical="center" wrapText="1"/>
      <protection locked="0"/>
    </xf>
    <xf numFmtId="0" fontId="37" fillId="21" borderId="0" xfId="0" applyFont="1" applyFill="1" applyAlignment="1" applyProtection="1">
      <alignment horizontal="center" vertical="center" wrapText="1"/>
      <protection locked="0"/>
    </xf>
    <xf numFmtId="0" fontId="21" fillId="21" borderId="0" xfId="0" applyFont="1" applyFill="1" applyAlignment="1" applyProtection="1">
      <alignment wrapText="1"/>
      <protection locked="0"/>
    </xf>
    <xf numFmtId="0" fontId="14" fillId="21" borderId="13" xfId="0" applyFont="1" applyFill="1" applyBorder="1" applyAlignment="1" applyProtection="1">
      <alignment horizontal="center" vertical="center" wrapText="1"/>
      <protection locked="0"/>
    </xf>
    <xf numFmtId="167" fontId="14" fillId="21" borderId="9" xfId="0" applyNumberFormat="1" applyFont="1" applyFill="1" applyBorder="1" applyAlignment="1" applyProtection="1">
      <alignment horizontal="center" vertical="center" wrapText="1"/>
      <protection locked="0"/>
    </xf>
    <xf numFmtId="0" fontId="14" fillId="21" borderId="0" xfId="0" applyFont="1" applyFill="1" applyAlignment="1" applyProtection="1">
      <alignment horizontal="center" vertical="center" wrapText="1"/>
      <protection locked="0"/>
    </xf>
    <xf numFmtId="167" fontId="14" fillId="21" borderId="0" xfId="0" applyNumberFormat="1" applyFont="1" applyFill="1" applyAlignment="1" applyProtection="1">
      <alignment horizontal="center" vertical="center" wrapText="1"/>
      <protection locked="0"/>
    </xf>
    <xf numFmtId="0" fontId="21" fillId="21" borderId="0" xfId="0" applyFont="1" applyFill="1" applyProtection="1">
      <protection locked="0"/>
    </xf>
    <xf numFmtId="0" fontId="14" fillId="21" borderId="19" xfId="0" applyFont="1" applyFill="1" applyBorder="1" applyAlignment="1" applyProtection="1">
      <alignment horizontal="center" vertical="center" wrapText="1"/>
      <protection locked="0"/>
    </xf>
    <xf numFmtId="167" fontId="14" fillId="21" borderId="20" xfId="0" applyNumberFormat="1" applyFont="1" applyFill="1" applyBorder="1" applyAlignment="1" applyProtection="1">
      <alignment horizontal="center" vertical="center" wrapText="1"/>
      <protection locked="0"/>
    </xf>
    <xf numFmtId="167" fontId="14" fillId="21" borderId="47" xfId="0" applyNumberFormat="1" applyFont="1" applyFill="1" applyBorder="1" applyAlignment="1" applyProtection="1">
      <alignment horizontal="center" vertical="center" wrapText="1"/>
      <protection locked="0"/>
    </xf>
    <xf numFmtId="167" fontId="14" fillId="21" borderId="55" xfId="0" applyNumberFormat="1" applyFont="1" applyFill="1" applyBorder="1" applyAlignment="1" applyProtection="1">
      <alignment horizontal="center" vertical="center" wrapText="1"/>
      <protection locked="0"/>
    </xf>
    <xf numFmtId="0" fontId="14" fillId="21" borderId="49" xfId="0" applyFont="1" applyFill="1" applyBorder="1" applyAlignment="1" applyProtection="1">
      <alignment horizontal="center" vertical="center" wrapText="1"/>
      <protection locked="0"/>
    </xf>
    <xf numFmtId="0" fontId="24" fillId="21" borderId="4" xfId="0" applyFont="1" applyFill="1" applyBorder="1" applyAlignment="1" applyProtection="1">
      <alignment horizontal="center" vertical="center" wrapText="1"/>
      <protection locked="0"/>
    </xf>
    <xf numFmtId="0" fontId="24" fillId="21" borderId="8" xfId="0" applyFont="1" applyFill="1" applyBorder="1" applyAlignment="1" applyProtection="1">
      <alignment horizontal="center" vertical="center" wrapText="1"/>
      <protection locked="0"/>
    </xf>
    <xf numFmtId="0" fontId="24" fillId="21" borderId="50" xfId="0" applyFont="1" applyFill="1" applyBorder="1" applyAlignment="1" applyProtection="1">
      <alignment horizontal="center" vertical="center" wrapText="1"/>
      <protection locked="0"/>
    </xf>
    <xf numFmtId="0" fontId="14" fillId="21" borderId="41" xfId="0" applyFont="1" applyFill="1" applyBorder="1" applyAlignment="1" applyProtection="1">
      <alignment horizontal="center" vertical="center" wrapText="1"/>
      <protection locked="0"/>
    </xf>
    <xf numFmtId="0" fontId="21" fillId="21" borderId="13" xfId="0" applyFont="1" applyFill="1" applyBorder="1" applyAlignment="1" applyProtection="1">
      <alignment horizontal="center" vertical="center" wrapText="1"/>
      <protection locked="0"/>
    </xf>
    <xf numFmtId="2" fontId="21" fillId="21" borderId="8" xfId="0" applyNumberFormat="1" applyFont="1" applyFill="1" applyBorder="1" applyAlignment="1" applyProtection="1">
      <alignment horizontal="center" vertical="center" wrapText="1"/>
      <protection locked="0"/>
    </xf>
    <xf numFmtId="0" fontId="21" fillId="21" borderId="9" xfId="0" applyFont="1" applyFill="1" applyBorder="1" applyAlignment="1" applyProtection="1">
      <alignment horizontal="center" vertical="center" wrapText="1"/>
      <protection locked="0"/>
    </xf>
    <xf numFmtId="167" fontId="14" fillId="21" borderId="2" xfId="0" applyNumberFormat="1" applyFont="1" applyFill="1" applyBorder="1" applyAlignment="1" applyProtection="1">
      <alignment vertical="center" wrapText="1"/>
      <protection locked="0"/>
    </xf>
    <xf numFmtId="167" fontId="14" fillId="21" borderId="55" xfId="0" applyNumberFormat="1" applyFont="1" applyFill="1" applyBorder="1" applyAlignment="1" applyProtection="1">
      <alignment vertical="center" wrapText="1"/>
      <protection locked="0"/>
    </xf>
    <xf numFmtId="0" fontId="14" fillId="21" borderId="65" xfId="0" applyFont="1" applyFill="1" applyBorder="1" applyAlignment="1" applyProtection="1">
      <alignment horizontal="right" vertical="center" wrapText="1"/>
      <protection locked="0"/>
    </xf>
    <xf numFmtId="0" fontId="14" fillId="21" borderId="62" xfId="0" applyFont="1" applyFill="1" applyBorder="1" applyAlignment="1" applyProtection="1">
      <alignment horizontal="right" vertical="center" wrapText="1"/>
      <protection locked="0"/>
    </xf>
    <xf numFmtId="0" fontId="14" fillId="21" borderId="3" xfId="0" applyFont="1" applyFill="1" applyBorder="1" applyAlignment="1" applyProtection="1">
      <alignment horizontal="right" vertical="center" wrapText="1"/>
      <protection locked="0"/>
    </xf>
    <xf numFmtId="0" fontId="24" fillId="21" borderId="13" xfId="0" applyFont="1" applyFill="1" applyBorder="1" applyAlignment="1" applyProtection="1">
      <alignment horizontal="center" vertical="center" wrapText="1"/>
      <protection locked="0"/>
    </xf>
    <xf numFmtId="0" fontId="24" fillId="21" borderId="39" xfId="0" applyFont="1" applyFill="1" applyBorder="1" applyAlignment="1" applyProtection="1">
      <alignment horizontal="center" vertical="center" wrapText="1"/>
      <protection locked="0"/>
    </xf>
    <xf numFmtId="0" fontId="21" fillId="21" borderId="8" xfId="0" applyFont="1" applyFill="1" applyBorder="1" applyProtection="1">
      <protection locked="0"/>
    </xf>
    <xf numFmtId="0" fontId="21" fillId="21" borderId="9" xfId="0" applyFont="1" applyFill="1" applyBorder="1" applyProtection="1">
      <protection locked="0"/>
    </xf>
    <xf numFmtId="2" fontId="21" fillId="21" borderId="9" xfId="0" applyNumberFormat="1" applyFont="1" applyFill="1" applyBorder="1" applyAlignment="1" applyProtection="1">
      <alignment horizontal="center" vertical="center"/>
      <protection locked="0"/>
    </xf>
    <xf numFmtId="167" fontId="14" fillId="21" borderId="28" xfId="0" applyNumberFormat="1" applyFont="1" applyFill="1" applyBorder="1" applyAlignment="1" applyProtection="1">
      <alignment vertical="center" wrapText="1"/>
      <protection locked="0"/>
    </xf>
    <xf numFmtId="167" fontId="14" fillId="21" borderId="70" xfId="0" applyNumberFormat="1" applyFont="1" applyFill="1" applyBorder="1" applyAlignment="1" applyProtection="1">
      <alignment horizontal="center" vertical="center" wrapText="1"/>
      <protection locked="0"/>
    </xf>
    <xf numFmtId="167" fontId="14" fillId="21" borderId="16" xfId="0" applyNumberFormat="1" applyFont="1" applyFill="1" applyBorder="1" applyAlignment="1" applyProtection="1">
      <alignment horizontal="center" vertical="center" wrapText="1"/>
      <protection locked="0"/>
    </xf>
    <xf numFmtId="167" fontId="14" fillId="21" borderId="47" xfId="0" applyNumberFormat="1" applyFont="1" applyFill="1" applyBorder="1" applyAlignment="1" applyProtection="1">
      <alignment vertical="center" wrapText="1"/>
      <protection locked="0"/>
    </xf>
    <xf numFmtId="1" fontId="0" fillId="21" borderId="18" xfId="0" applyNumberFormat="1" applyFill="1" applyBorder="1" applyAlignment="1" applyProtection="1">
      <alignment wrapText="1"/>
      <protection locked="0"/>
    </xf>
    <xf numFmtId="44" fontId="0" fillId="21" borderId="8" xfId="0" applyNumberFormat="1" applyFill="1" applyBorder="1" applyAlignment="1" applyProtection="1">
      <alignment wrapText="1"/>
      <protection locked="0"/>
    </xf>
    <xf numFmtId="0" fontId="15" fillId="21" borderId="19" xfId="0" applyFont="1" applyFill="1" applyBorder="1" applyAlignment="1" applyProtection="1">
      <alignment horizontal="left" vertical="center" wrapText="1"/>
      <protection locked="0"/>
    </xf>
    <xf numFmtId="0" fontId="15" fillId="21" borderId="19" xfId="0" applyFont="1" applyFill="1" applyBorder="1" applyAlignment="1" applyProtection="1">
      <alignment horizontal="left" wrapText="1"/>
      <protection locked="0"/>
    </xf>
    <xf numFmtId="0" fontId="64" fillId="21" borderId="8" xfId="0" applyFont="1" applyFill="1" applyBorder="1" applyAlignment="1" applyProtection="1">
      <alignment horizontal="center" vertical="center" wrapText="1"/>
    </xf>
    <xf numFmtId="7" fontId="14" fillId="3" borderId="5" xfId="3" applyNumberFormat="1" applyFont="1" applyFill="1" applyBorder="1" applyAlignment="1" applyProtection="1">
      <alignment horizontal="right" vertical="center" wrapText="1"/>
    </xf>
    <xf numFmtId="167" fontId="11" fillId="6" borderId="28" xfId="0" applyNumberFormat="1" applyFont="1" applyFill="1" applyBorder="1" applyAlignment="1" applyProtection="1">
      <alignment wrapText="1"/>
    </xf>
    <xf numFmtId="0" fontId="27" fillId="0" borderId="0" xfId="0" applyFont="1" applyAlignment="1" applyProtection="1">
      <alignment vertical="top" wrapText="1"/>
    </xf>
    <xf numFmtId="0" fontId="27" fillId="0" borderId="0" xfId="0" applyFont="1" applyAlignment="1" applyProtection="1">
      <alignment vertical="top"/>
    </xf>
    <xf numFmtId="0" fontId="27" fillId="0" borderId="0" xfId="0" applyFont="1" applyAlignment="1" applyProtection="1">
      <alignment horizontal="left" vertical="top" wrapText="1"/>
    </xf>
    <xf numFmtId="0" fontId="29" fillId="0" borderId="0" xfId="0" applyFont="1" applyAlignment="1" applyProtection="1">
      <alignment horizontal="center" vertical="center"/>
    </xf>
    <xf numFmtId="0" fontId="32" fillId="0" borderId="0" xfId="0" applyFont="1" applyAlignment="1" applyProtection="1">
      <alignment horizontal="center" vertical="center"/>
    </xf>
    <xf numFmtId="0" fontId="32" fillId="0" borderId="0" xfId="0" applyFont="1" applyAlignment="1" applyProtection="1">
      <alignment horizontal="center"/>
    </xf>
    <xf numFmtId="0" fontId="31" fillId="0" borderId="0" xfId="0" applyFont="1" applyAlignment="1" applyProtection="1">
      <alignment horizontal="center" vertical="center" wrapText="1"/>
    </xf>
    <xf numFmtId="0" fontId="28" fillId="0" borderId="0" xfId="0" applyFont="1" applyAlignment="1" applyProtection="1">
      <alignment horizontal="left"/>
    </xf>
    <xf numFmtId="0" fontId="31" fillId="0" borderId="0" xfId="0" applyFont="1" applyAlignment="1" applyProtection="1">
      <alignment horizontal="left" vertical="center" wrapText="1"/>
    </xf>
    <xf numFmtId="0" fontId="31" fillId="0" borderId="1" xfId="0" applyFont="1" applyBorder="1" applyAlignment="1" applyProtection="1">
      <alignment horizontal="left" vertical="center" wrapText="1"/>
    </xf>
    <xf numFmtId="0" fontId="33" fillId="4" borderId="8" xfId="0" applyFont="1" applyFill="1" applyBorder="1" applyAlignment="1">
      <alignment horizontal="center" vertical="center"/>
    </xf>
    <xf numFmtId="0" fontId="34" fillId="20" borderId="3" xfId="0" applyFont="1" applyFill="1" applyBorder="1" applyAlignment="1">
      <alignment horizontal="center" vertical="center" wrapText="1"/>
    </xf>
    <xf numFmtId="0" fontId="34" fillId="20" borderId="44" xfId="0" applyFont="1" applyFill="1" applyBorder="1" applyAlignment="1">
      <alignment horizontal="center" vertical="center" wrapText="1"/>
    </xf>
    <xf numFmtId="0" fontId="37" fillId="21" borderId="60" xfId="0" applyFont="1" applyFill="1" applyBorder="1" applyAlignment="1" applyProtection="1">
      <alignment horizontal="center" vertical="center" wrapText="1"/>
      <protection locked="0"/>
    </xf>
    <xf numFmtId="0" fontId="37" fillId="21" borderId="17" xfId="0" applyFont="1" applyFill="1" applyBorder="1" applyAlignment="1" applyProtection="1">
      <alignment horizontal="center" vertical="center" wrapText="1"/>
      <protection locked="0"/>
    </xf>
    <xf numFmtId="0" fontId="37" fillId="21" borderId="50" xfId="0" applyFont="1" applyFill="1" applyBorder="1" applyAlignment="1" applyProtection="1">
      <alignment horizontal="center" vertical="center" wrapText="1"/>
      <protection locked="0"/>
    </xf>
    <xf numFmtId="0" fontId="37" fillId="21" borderId="51" xfId="0" applyFont="1" applyFill="1" applyBorder="1" applyAlignment="1" applyProtection="1">
      <alignment horizontal="center" vertical="center" wrapText="1"/>
      <protection locked="0"/>
    </xf>
    <xf numFmtId="0" fontId="37" fillId="21" borderId="1" xfId="0" applyFont="1" applyFill="1" applyBorder="1" applyAlignment="1" applyProtection="1">
      <alignment horizontal="center" vertical="center" wrapText="1"/>
      <protection locked="0"/>
    </xf>
    <xf numFmtId="0" fontId="37" fillId="21" borderId="69" xfId="0" applyFont="1" applyFill="1" applyBorder="1" applyAlignment="1" applyProtection="1">
      <alignment horizontal="center" vertical="center" wrapText="1"/>
      <protection locked="0"/>
    </xf>
    <xf numFmtId="0" fontId="37" fillId="21" borderId="0" xfId="0" applyFont="1" applyFill="1" applyAlignment="1" applyProtection="1">
      <alignment horizontal="center" vertical="center" wrapText="1"/>
      <protection locked="0"/>
    </xf>
    <xf numFmtId="0" fontId="37" fillId="21" borderId="8" xfId="0" applyFont="1" applyFill="1" applyBorder="1" applyAlignment="1" applyProtection="1">
      <alignment horizontal="center" vertical="center" wrapText="1"/>
      <protection locked="0"/>
    </xf>
    <xf numFmtId="0" fontId="37" fillId="21" borderId="46" xfId="0" applyFont="1" applyFill="1" applyBorder="1" applyAlignment="1" applyProtection="1">
      <alignment horizontal="center" vertical="center" wrapText="1"/>
      <protection locked="0"/>
    </xf>
    <xf numFmtId="0" fontId="37" fillId="21" borderId="43" xfId="0" applyFont="1" applyFill="1" applyBorder="1" applyAlignment="1" applyProtection="1">
      <alignment horizontal="center" vertical="center" wrapText="1"/>
      <protection locked="0"/>
    </xf>
    <xf numFmtId="0" fontId="14" fillId="21" borderId="13" xfId="0" applyFont="1" applyFill="1" applyBorder="1" applyAlignment="1" applyProtection="1">
      <alignment horizontal="center" vertical="center" wrapText="1"/>
      <protection locked="0"/>
    </xf>
    <xf numFmtId="0" fontId="14" fillId="21" borderId="9" xfId="0" applyFont="1" applyFill="1" applyBorder="1" applyAlignment="1" applyProtection="1">
      <alignment horizontal="center" vertical="center" wrapText="1"/>
      <protection locked="0"/>
    </xf>
    <xf numFmtId="0" fontId="37" fillId="21" borderId="48" xfId="0" applyFont="1" applyFill="1" applyBorder="1" applyAlignment="1" applyProtection="1">
      <alignment horizontal="center" vertical="center" wrapText="1"/>
      <protection locked="0"/>
    </xf>
    <xf numFmtId="0" fontId="14" fillId="21" borderId="49" xfId="0" applyFont="1" applyFill="1" applyBorder="1" applyAlignment="1" applyProtection="1">
      <alignment horizontal="center" vertical="center" wrapText="1"/>
      <protection locked="0"/>
    </xf>
    <xf numFmtId="0" fontId="14" fillId="21" borderId="41" xfId="0" applyFont="1" applyFill="1" applyBorder="1" applyAlignment="1" applyProtection="1">
      <alignment horizontal="center" vertical="center" wrapText="1"/>
      <protection locked="0"/>
    </xf>
    <xf numFmtId="0" fontId="37" fillId="21" borderId="66" xfId="0" applyFont="1" applyFill="1" applyBorder="1" applyAlignment="1" applyProtection="1">
      <alignment horizontal="center" vertical="center" wrapText="1"/>
      <protection locked="0"/>
    </xf>
    <xf numFmtId="0" fontId="37" fillId="21" borderId="67" xfId="0" applyFont="1" applyFill="1" applyBorder="1" applyAlignment="1" applyProtection="1">
      <alignment horizontal="center" vertical="center" wrapText="1"/>
      <protection locked="0"/>
    </xf>
    <xf numFmtId="0" fontId="37" fillId="21" borderId="71" xfId="0" applyFont="1" applyFill="1" applyBorder="1" applyAlignment="1" applyProtection="1">
      <alignment horizontal="center" vertical="center" wrapText="1"/>
      <protection locked="0"/>
    </xf>
    <xf numFmtId="0" fontId="14" fillId="21" borderId="30" xfId="0" applyFont="1" applyFill="1" applyBorder="1" applyAlignment="1" applyProtection="1">
      <alignment horizontal="right" vertical="center" wrapText="1"/>
      <protection locked="0"/>
    </xf>
    <xf numFmtId="0" fontId="14" fillId="21" borderId="28" xfId="0" applyFont="1" applyFill="1" applyBorder="1" applyAlignment="1" applyProtection="1">
      <alignment horizontal="right" vertical="center" wrapText="1"/>
      <protection locked="0"/>
    </xf>
    <xf numFmtId="0" fontId="37" fillId="18" borderId="15" xfId="0" applyFont="1" applyFill="1" applyBorder="1" applyAlignment="1">
      <alignment horizontal="center" vertical="center" wrapText="1"/>
    </xf>
    <xf numFmtId="0" fontId="37" fillId="18" borderId="17" xfId="0" applyFont="1" applyFill="1" applyBorder="1" applyAlignment="1">
      <alignment horizontal="center" vertical="center" wrapText="1"/>
    </xf>
    <xf numFmtId="0" fontId="37" fillId="18" borderId="18" xfId="0" applyFont="1" applyFill="1" applyBorder="1" applyAlignment="1">
      <alignment horizontal="center" vertical="center" wrapText="1"/>
    </xf>
    <xf numFmtId="0" fontId="37" fillId="18" borderId="60" xfId="0" applyFont="1" applyFill="1" applyBorder="1" applyAlignment="1">
      <alignment horizontal="center" vertical="center" wrapText="1"/>
    </xf>
    <xf numFmtId="0" fontId="14" fillId="25" borderId="60" xfId="0" applyFont="1" applyFill="1" applyBorder="1" applyAlignment="1">
      <alignment horizontal="center" vertical="center" wrapText="1"/>
    </xf>
    <xf numFmtId="0" fontId="14" fillId="25" borderId="18" xfId="0" applyFont="1" applyFill="1" applyBorder="1" applyAlignment="1">
      <alignment horizontal="center" vertical="center" wrapText="1"/>
    </xf>
    <xf numFmtId="0" fontId="14" fillId="19" borderId="15" xfId="0" applyFont="1" applyFill="1" applyBorder="1" applyAlignment="1">
      <alignment horizontal="center" vertical="center" wrapText="1"/>
    </xf>
    <xf numFmtId="0" fontId="14" fillId="19" borderId="17" xfId="0" applyFont="1" applyFill="1" applyBorder="1" applyAlignment="1">
      <alignment horizontal="center" vertical="center" wrapText="1"/>
    </xf>
    <xf numFmtId="0" fontId="14" fillId="19" borderId="18" xfId="0" applyFont="1" applyFill="1" applyBorder="1" applyAlignment="1">
      <alignment horizontal="center" vertical="center" wrapText="1"/>
    </xf>
    <xf numFmtId="0" fontId="14" fillId="21" borderId="65" xfId="0" applyFont="1" applyFill="1" applyBorder="1" applyAlignment="1" applyProtection="1">
      <alignment horizontal="right" vertical="center" wrapText="1"/>
      <protection locked="0"/>
    </xf>
    <xf numFmtId="0" fontId="14" fillId="21" borderId="62" xfId="0" applyFont="1" applyFill="1" applyBorder="1" applyAlignment="1" applyProtection="1">
      <alignment horizontal="right" vertical="center" wrapText="1"/>
      <protection locked="0"/>
    </xf>
    <xf numFmtId="0" fontId="14" fillId="21" borderId="3" xfId="0" applyFont="1" applyFill="1" applyBorder="1" applyAlignment="1" applyProtection="1">
      <alignment horizontal="right" vertical="center" wrapText="1"/>
      <protection locked="0"/>
    </xf>
    <xf numFmtId="0" fontId="37" fillId="4" borderId="24" xfId="0" applyFont="1" applyFill="1" applyBorder="1" applyAlignment="1">
      <alignment horizontal="center" vertical="center" wrapText="1"/>
    </xf>
    <xf numFmtId="0" fontId="37" fillId="4" borderId="25" xfId="0" applyFont="1" applyFill="1" applyBorder="1" applyAlignment="1">
      <alignment horizontal="center" vertical="center" wrapText="1"/>
    </xf>
    <xf numFmtId="0" fontId="37" fillId="4" borderId="26"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14" fillId="19" borderId="13" xfId="0" applyFont="1" applyFill="1" applyBorder="1" applyAlignment="1">
      <alignment horizontal="center" vertical="center" wrapText="1"/>
    </xf>
    <xf numFmtId="0" fontId="14" fillId="19" borderId="8" xfId="0" applyFont="1" applyFill="1" applyBorder="1" applyAlignment="1">
      <alignment horizontal="center" vertical="center" wrapText="1"/>
    </xf>
    <xf numFmtId="0" fontId="14" fillId="21" borderId="66" xfId="0" applyFont="1" applyFill="1" applyBorder="1" applyAlignment="1" applyProtection="1">
      <alignment horizontal="center" vertical="center" wrapText="1"/>
      <protection locked="0"/>
    </xf>
    <xf numFmtId="0" fontId="14" fillId="21" borderId="67" xfId="0" applyFont="1" applyFill="1" applyBorder="1" applyAlignment="1" applyProtection="1">
      <alignment horizontal="center" vertical="center" wrapText="1"/>
      <protection locked="0"/>
    </xf>
    <xf numFmtId="0" fontId="14" fillId="21" borderId="68" xfId="0" applyFont="1" applyFill="1" applyBorder="1" applyAlignment="1" applyProtection="1">
      <alignment horizontal="center" vertical="center" wrapText="1"/>
      <protection locked="0"/>
    </xf>
    <xf numFmtId="167" fontId="37" fillId="21" borderId="8" xfId="0" applyNumberFormat="1" applyFont="1" applyFill="1" applyBorder="1" applyAlignment="1" applyProtection="1">
      <alignment horizontal="center" vertical="center" wrapText="1"/>
      <protection locked="0"/>
    </xf>
    <xf numFmtId="0" fontId="37" fillId="21" borderId="42" xfId="0" applyFont="1" applyFill="1" applyBorder="1" applyAlignment="1" applyProtection="1">
      <alignment horizontal="center" vertical="center" wrapText="1"/>
      <protection locked="0"/>
    </xf>
    <xf numFmtId="0" fontId="14" fillId="12" borderId="15" xfId="0" applyFont="1" applyFill="1" applyBorder="1" applyAlignment="1">
      <alignment horizontal="center" vertical="center" wrapText="1"/>
    </xf>
    <xf numFmtId="0" fontId="14" fillId="12" borderId="17" xfId="0" applyFont="1" applyFill="1" applyBorder="1" applyAlignment="1">
      <alignment horizontal="center" vertical="center" wrapText="1"/>
    </xf>
    <xf numFmtId="0" fontId="14" fillId="12" borderId="18" xfId="0" applyFont="1" applyFill="1" applyBorder="1" applyAlignment="1">
      <alignment horizontal="center" vertical="center" wrapText="1"/>
    </xf>
    <xf numFmtId="0" fontId="14" fillId="12" borderId="8" xfId="0" applyFont="1" applyFill="1" applyBorder="1" applyAlignment="1">
      <alignment horizontal="center" vertical="center" wrapText="1"/>
    </xf>
    <xf numFmtId="0" fontId="45" fillId="18" borderId="46" xfId="0" applyFont="1" applyFill="1" applyBorder="1" applyAlignment="1" applyProtection="1">
      <alignment horizontal="center" vertical="center" wrapText="1"/>
    </xf>
    <xf numFmtId="0" fontId="45" fillId="18" borderId="42" xfId="0" applyFont="1" applyFill="1" applyBorder="1" applyAlignment="1" applyProtection="1">
      <alignment horizontal="center" vertical="center" wrapText="1"/>
    </xf>
    <xf numFmtId="0" fontId="45" fillId="18" borderId="43" xfId="0" applyFont="1" applyFill="1" applyBorder="1" applyAlignment="1" applyProtection="1">
      <alignment horizontal="center" vertical="center" wrapText="1"/>
    </xf>
    <xf numFmtId="0" fontId="13" fillId="0" borderId="0" xfId="0" applyFont="1" applyAlignment="1" applyProtection="1">
      <alignment horizontal="left" vertical="center" wrapText="1"/>
    </xf>
    <xf numFmtId="0" fontId="18" fillId="0" borderId="0" xfId="0" applyFont="1" applyAlignment="1" applyProtection="1">
      <alignment horizontal="left" wrapText="1"/>
    </xf>
    <xf numFmtId="0" fontId="13" fillId="0" borderId="0" xfId="0" applyFont="1" applyAlignment="1" applyProtection="1">
      <alignment horizontal="center" vertical="center" wrapText="1"/>
    </xf>
    <xf numFmtId="0" fontId="16" fillId="0" borderId="0" xfId="0" applyFont="1" applyAlignment="1" applyProtection="1">
      <alignment horizontal="left" wrapText="1"/>
    </xf>
    <xf numFmtId="0" fontId="47" fillId="0" borderId="0" xfId="2" applyFont="1" applyAlignment="1" applyProtection="1">
      <alignment horizontal="left" vertical="center" wrapText="1"/>
    </xf>
    <xf numFmtId="0" fontId="12" fillId="0" borderId="0" xfId="0" applyFont="1" applyAlignment="1" applyProtection="1">
      <alignment horizontal="left" wrapText="1"/>
    </xf>
    <xf numFmtId="0" fontId="45" fillId="26" borderId="46" xfId="0" applyFont="1" applyFill="1" applyBorder="1" applyAlignment="1" applyProtection="1">
      <alignment horizontal="center" vertical="center" wrapText="1"/>
    </xf>
    <xf numFmtId="0" fontId="45" fillId="26" borderId="42" xfId="0" applyFont="1" applyFill="1" applyBorder="1" applyAlignment="1" applyProtection="1">
      <alignment horizontal="center" vertical="center" wrapText="1"/>
    </xf>
    <xf numFmtId="0" fontId="45" fillId="26" borderId="43" xfId="0" applyFont="1" applyFill="1" applyBorder="1" applyAlignment="1" applyProtection="1">
      <alignment horizontal="center" vertical="center" wrapText="1"/>
    </xf>
    <xf numFmtId="0" fontId="27" fillId="19" borderId="12" xfId="0" applyFont="1" applyFill="1" applyBorder="1" applyAlignment="1" applyProtection="1">
      <alignment horizontal="center" vertical="center" wrapText="1"/>
    </xf>
    <xf numFmtId="0" fontId="27" fillId="19" borderId="13" xfId="0" applyFont="1" applyFill="1" applyBorder="1" applyAlignment="1" applyProtection="1">
      <alignment horizontal="center" vertical="center" wrapText="1"/>
    </xf>
    <xf numFmtId="0" fontId="27" fillId="19" borderId="41" xfId="0" applyFont="1" applyFill="1" applyBorder="1" applyAlignment="1" applyProtection="1">
      <alignment horizontal="center" vertical="center" wrapText="1"/>
    </xf>
    <xf numFmtId="0" fontId="27" fillId="19" borderId="4" xfId="0" applyFont="1" applyFill="1" applyBorder="1" applyAlignment="1" applyProtection="1">
      <alignment horizontal="center" vertical="center" wrapText="1"/>
    </xf>
    <xf numFmtId="0" fontId="27" fillId="19" borderId="8" xfId="0" applyFont="1" applyFill="1" applyBorder="1" applyAlignment="1" applyProtection="1">
      <alignment horizontal="center" vertical="center" wrapText="1"/>
    </xf>
    <xf numFmtId="0" fontId="28" fillId="19" borderId="72" xfId="0" applyFont="1" applyFill="1" applyBorder="1" applyAlignment="1" applyProtection="1">
      <alignment horizontal="center" vertical="center" wrapText="1"/>
    </xf>
    <xf numFmtId="0" fontId="27" fillId="19" borderId="64" xfId="0" applyFont="1" applyFill="1" applyBorder="1" applyAlignment="1" applyProtection="1">
      <alignment horizontal="center" vertical="center" wrapText="1"/>
    </xf>
    <xf numFmtId="0" fontId="27" fillId="19" borderId="39" xfId="0" applyFont="1" applyFill="1" applyBorder="1" applyAlignment="1" applyProtection="1">
      <alignment horizontal="center" vertical="center" wrapText="1"/>
    </xf>
    <xf numFmtId="0" fontId="27" fillId="19" borderId="6" xfId="0" applyFont="1" applyFill="1" applyBorder="1" applyAlignment="1" applyProtection="1">
      <alignment horizontal="center" vertical="center" wrapText="1"/>
    </xf>
    <xf numFmtId="0" fontId="17" fillId="0" borderId="0" xfId="0" applyFont="1" applyAlignment="1" applyProtection="1">
      <alignment horizontal="left" wrapText="1"/>
    </xf>
    <xf numFmtId="0" fontId="3" fillId="0" borderId="0" xfId="2" applyFont="1" applyAlignment="1" applyProtection="1">
      <alignment horizontal="left" vertical="center" wrapText="1"/>
    </xf>
    <xf numFmtId="0" fontId="14" fillId="0" borderId="0" xfId="0" applyFont="1" applyAlignment="1" applyProtection="1">
      <alignment horizontal="left" wrapText="1"/>
    </xf>
    <xf numFmtId="0" fontId="45" fillId="26" borderId="8" xfId="0" applyFont="1" applyFill="1" applyBorder="1" applyAlignment="1" applyProtection="1">
      <alignment horizontal="center" vertical="center" wrapText="1"/>
    </xf>
    <xf numFmtId="0" fontId="45" fillId="26" borderId="15" xfId="0" applyFont="1" applyFill="1" applyBorder="1" applyAlignment="1" applyProtection="1">
      <alignment horizontal="center" vertical="center" wrapText="1"/>
    </xf>
    <xf numFmtId="0" fontId="45" fillId="26" borderId="2" xfId="0" applyFont="1" applyFill="1" applyBorder="1" applyAlignment="1" applyProtection="1">
      <alignment horizontal="center" vertical="center" wrapText="1"/>
    </xf>
    <xf numFmtId="0" fontId="27" fillId="19" borderId="18" xfId="0" applyFont="1" applyFill="1" applyBorder="1" applyAlignment="1" applyProtection="1">
      <alignment horizontal="center" vertical="center" wrapText="1"/>
    </xf>
    <xf numFmtId="0" fontId="28" fillId="19" borderId="51" xfId="0" applyFont="1" applyFill="1" applyBorder="1" applyAlignment="1" applyProtection="1">
      <alignment horizontal="center" vertical="center" wrapText="1"/>
    </xf>
    <xf numFmtId="0" fontId="27" fillId="19" borderId="1" xfId="0" applyFont="1" applyFill="1" applyBorder="1" applyAlignment="1" applyProtection="1">
      <alignment horizontal="center" vertical="center" wrapText="1"/>
    </xf>
    <xf numFmtId="0" fontId="28" fillId="19" borderId="19" xfId="0" applyFont="1" applyFill="1" applyBorder="1" applyAlignment="1" applyProtection="1">
      <alignment horizontal="center" vertical="center" wrapText="1"/>
    </xf>
    <xf numFmtId="0" fontId="27" fillId="19" borderId="0" xfId="0" applyFont="1" applyFill="1" applyAlignment="1" applyProtection="1">
      <alignment horizontal="center" vertical="center" wrapText="1"/>
    </xf>
    <xf numFmtId="0" fontId="27" fillId="25" borderId="18" xfId="0" applyFont="1" applyFill="1" applyBorder="1" applyAlignment="1" applyProtection="1">
      <alignment horizontal="center" vertical="center" wrapText="1"/>
    </xf>
    <xf numFmtId="0" fontId="27" fillId="25" borderId="8" xfId="0" applyFont="1" applyFill="1" applyBorder="1" applyAlignment="1" applyProtection="1">
      <alignment horizontal="center" vertical="center" wrapText="1"/>
    </xf>
    <xf numFmtId="0" fontId="45" fillId="18" borderId="64" xfId="0" applyFont="1" applyFill="1" applyBorder="1" applyAlignment="1" applyProtection="1">
      <alignment horizontal="center" vertical="center" wrapText="1"/>
    </xf>
    <xf numFmtId="0" fontId="45" fillId="18" borderId="1" xfId="0" applyFont="1" applyFill="1" applyBorder="1" applyAlignment="1" applyProtection="1">
      <alignment horizontal="center" vertical="center" wrapText="1"/>
    </xf>
    <xf numFmtId="0" fontId="45" fillId="18" borderId="8" xfId="0" applyFont="1" applyFill="1" applyBorder="1" applyAlignment="1" applyProtection="1">
      <alignment horizontal="center" vertical="center" wrapText="1"/>
    </xf>
    <xf numFmtId="0" fontId="18" fillId="0" borderId="0" xfId="0" applyFont="1" applyAlignment="1" applyProtection="1">
      <alignment horizontal="left"/>
    </xf>
    <xf numFmtId="0" fontId="0" fillId="19" borderId="12" xfId="0" applyFill="1" applyBorder="1" applyAlignment="1" applyProtection="1">
      <alignment horizontal="center" vertical="center" wrapText="1"/>
    </xf>
    <xf numFmtId="0" fontId="0" fillId="19" borderId="13" xfId="0" applyFill="1" applyBorder="1" applyAlignment="1" applyProtection="1">
      <alignment horizontal="center" vertical="center" wrapText="1"/>
    </xf>
    <xf numFmtId="0" fontId="0" fillId="19" borderId="6" xfId="0" applyFill="1" applyBorder="1" applyAlignment="1" applyProtection="1">
      <alignment horizontal="center" vertical="center" wrapText="1"/>
    </xf>
    <xf numFmtId="0" fontId="0" fillId="19" borderId="8" xfId="0" applyFill="1" applyBorder="1" applyAlignment="1" applyProtection="1">
      <alignment horizontal="center" vertical="center" wrapText="1"/>
    </xf>
    <xf numFmtId="0" fontId="0" fillId="19" borderId="27" xfId="0" applyFill="1" applyBorder="1" applyAlignment="1" applyProtection="1">
      <alignment horizontal="center" vertical="center"/>
    </xf>
    <xf numFmtId="0" fontId="0" fillId="19" borderId="6" xfId="0" applyFill="1" applyBorder="1" applyAlignment="1" applyProtection="1">
      <alignment horizontal="center" vertical="center"/>
    </xf>
    <xf numFmtId="0" fontId="0" fillId="19" borderId="29" xfId="0" applyFill="1" applyBorder="1" applyAlignment="1" applyProtection="1">
      <alignment horizontal="center" vertical="center"/>
    </xf>
    <xf numFmtId="0" fontId="17" fillId="0" borderId="0" xfId="0" applyFont="1" applyAlignment="1" applyProtection="1">
      <alignment horizontal="left"/>
    </xf>
    <xf numFmtId="0" fontId="0" fillId="0" borderId="0" xfId="0" applyAlignment="1" applyProtection="1">
      <alignment horizontal="left"/>
    </xf>
    <xf numFmtId="0" fontId="0" fillId="19" borderId="31" xfId="0" applyFill="1" applyBorder="1" applyAlignment="1" applyProtection="1">
      <alignment horizontal="center" vertical="center" wrapText="1"/>
    </xf>
    <xf numFmtId="0" fontId="0" fillId="19" borderId="59" xfId="0" applyFill="1" applyBorder="1" applyAlignment="1" applyProtection="1">
      <alignment horizontal="center" vertical="center" wrapText="1"/>
    </xf>
    <xf numFmtId="0" fontId="0" fillId="19" borderId="46" xfId="0" applyFill="1" applyBorder="1" applyAlignment="1" applyProtection="1">
      <alignment horizontal="center" vertical="center"/>
    </xf>
    <xf numFmtId="0" fontId="0" fillId="19" borderId="42" xfId="0" applyFill="1" applyBorder="1" applyAlignment="1" applyProtection="1">
      <alignment horizontal="center" vertical="center"/>
    </xf>
    <xf numFmtId="0" fontId="0" fillId="19" borderId="43" xfId="0" applyFill="1" applyBorder="1" applyAlignment="1" applyProtection="1">
      <alignment horizontal="center" vertical="center"/>
    </xf>
    <xf numFmtId="0" fontId="27" fillId="13" borderId="31" xfId="0" applyFont="1" applyFill="1" applyBorder="1" applyAlignment="1" applyProtection="1">
      <alignment horizontal="center" vertical="center" wrapText="1"/>
    </xf>
    <xf numFmtId="0" fontId="27" fillId="13" borderId="32" xfId="0" applyFont="1" applyFill="1" applyBorder="1" applyAlignment="1" applyProtection="1">
      <alignment horizontal="center" vertical="center" wrapText="1"/>
    </xf>
    <xf numFmtId="0" fontId="0" fillId="19" borderId="7" xfId="0" applyFill="1" applyBorder="1" applyAlignment="1" applyProtection="1">
      <alignment horizontal="center" vertical="center"/>
    </xf>
    <xf numFmtId="0" fontId="0" fillId="19" borderId="32" xfId="0" applyFill="1" applyBorder="1" applyAlignment="1" applyProtection="1">
      <alignment horizontal="center" vertical="center" wrapText="1"/>
    </xf>
    <xf numFmtId="0" fontId="27" fillId="13" borderId="12" xfId="0" applyFont="1" applyFill="1" applyBorder="1" applyAlignment="1" applyProtection="1">
      <alignment horizontal="center" vertical="center" wrapText="1"/>
    </xf>
    <xf numFmtId="0" fontId="27" fillId="13" borderId="13" xfId="0" applyFont="1" applyFill="1" applyBorder="1" applyAlignment="1" applyProtection="1">
      <alignment horizontal="center" vertical="center" wrapText="1"/>
    </xf>
    <xf numFmtId="0" fontId="27" fillId="13" borderId="37" xfId="0" applyFont="1" applyFill="1" applyBorder="1" applyAlignment="1" applyProtection="1">
      <alignment horizontal="center" vertical="center" wrapText="1"/>
    </xf>
    <xf numFmtId="0" fontId="27" fillId="13" borderId="4" xfId="0" applyFont="1" applyFill="1" applyBorder="1" applyAlignment="1" applyProtection="1">
      <alignment horizontal="center" vertical="center" wrapText="1"/>
    </xf>
    <xf numFmtId="0" fontId="27" fillId="13" borderId="6" xfId="0" applyFont="1" applyFill="1" applyBorder="1" applyAlignment="1" applyProtection="1">
      <alignment horizontal="center" vertical="center" wrapText="1"/>
    </xf>
    <xf numFmtId="0" fontId="27" fillId="13" borderId="8" xfId="0" applyFont="1" applyFill="1" applyBorder="1" applyAlignment="1" applyProtection="1">
      <alignment horizontal="center" vertical="center" wrapText="1"/>
    </xf>
    <xf numFmtId="0" fontId="27" fillId="25" borderId="15" xfId="0" applyFont="1" applyFill="1" applyBorder="1" applyAlignment="1" applyProtection="1">
      <alignment horizontal="center" vertical="center" wrapText="1"/>
    </xf>
    <xf numFmtId="0" fontId="27" fillId="25" borderId="17" xfId="0" applyFont="1" applyFill="1" applyBorder="1" applyAlignment="1" applyProtection="1">
      <alignment horizontal="center" vertical="center" wrapText="1"/>
    </xf>
    <xf numFmtId="0" fontId="27" fillId="25" borderId="49" xfId="0" applyFont="1" applyFill="1" applyBorder="1" applyAlignment="1" applyProtection="1">
      <alignment horizontal="center" vertical="center" wrapText="1"/>
    </xf>
    <xf numFmtId="0" fontId="27" fillId="25" borderId="41" xfId="0" applyFont="1" applyFill="1" applyBorder="1" applyAlignment="1" applyProtection="1">
      <alignment horizontal="center" vertical="center" wrapText="1"/>
    </xf>
    <xf numFmtId="0" fontId="27" fillId="13" borderId="12" xfId="0" applyFont="1" applyFill="1" applyBorder="1" applyAlignment="1" applyProtection="1">
      <alignment horizontal="center" vertical="center"/>
    </xf>
    <xf numFmtId="0" fontId="27" fillId="13" borderId="6" xfId="0" applyFont="1" applyFill="1" applyBorder="1" applyAlignment="1" applyProtection="1">
      <alignment horizontal="center" vertical="center"/>
    </xf>
    <xf numFmtId="0" fontId="27" fillId="13" borderId="29" xfId="0" applyFont="1" applyFill="1" applyBorder="1" applyAlignment="1" applyProtection="1">
      <alignment horizontal="center" vertical="center"/>
    </xf>
    <xf numFmtId="0" fontId="27" fillId="13" borderId="7" xfId="0" applyFont="1" applyFill="1" applyBorder="1" applyAlignment="1" applyProtection="1">
      <alignment horizontal="center" vertical="center"/>
    </xf>
    <xf numFmtId="0" fontId="0" fillId="0" borderId="0" xfId="0" applyAlignment="1" applyProtection="1">
      <alignment horizontal="left" wrapText="1"/>
    </xf>
    <xf numFmtId="0" fontId="0" fillId="18" borderId="40" xfId="0" applyFill="1" applyBorder="1" applyAlignment="1" applyProtection="1">
      <alignment horizontal="center" vertical="center" wrapText="1"/>
    </xf>
    <xf numFmtId="0" fontId="0" fillId="18" borderId="41" xfId="0" applyFill="1" applyBorder="1" applyAlignment="1" applyProtection="1">
      <alignment horizontal="center" vertical="center" wrapText="1"/>
    </xf>
    <xf numFmtId="0" fontId="0" fillId="13" borderId="37" xfId="0" applyFill="1" applyBorder="1" applyAlignment="1" applyProtection="1">
      <alignment horizontal="center" vertical="center"/>
    </xf>
    <xf numFmtId="0" fontId="0" fillId="13" borderId="4" xfId="0" applyFill="1" applyBorder="1" applyAlignment="1" applyProtection="1">
      <alignment horizontal="center" vertical="center"/>
    </xf>
    <xf numFmtId="0" fontId="0" fillId="13" borderId="24" xfId="0" applyFill="1" applyBorder="1" applyAlignment="1" applyProtection="1">
      <alignment horizontal="center" vertical="center" wrapText="1"/>
    </xf>
    <xf numFmtId="0" fontId="0" fillId="13" borderId="21" xfId="0" applyFill="1" applyBorder="1" applyAlignment="1" applyProtection="1">
      <alignment horizontal="center" vertical="center" wrapText="1"/>
    </xf>
    <xf numFmtId="0" fontId="45" fillId="26" borderId="70" xfId="0" applyFont="1" applyFill="1" applyBorder="1" applyAlignment="1" applyProtection="1">
      <alignment horizontal="center" vertical="center" wrapText="1"/>
    </xf>
    <xf numFmtId="0" fontId="45" fillId="26" borderId="10" xfId="0" applyFont="1" applyFill="1" applyBorder="1" applyAlignment="1" applyProtection="1">
      <alignment horizontal="center" vertical="center" wrapText="1"/>
    </xf>
    <xf numFmtId="0" fontId="0" fillId="13" borderId="12" xfId="0" applyFill="1" applyBorder="1" applyAlignment="1" applyProtection="1">
      <alignment horizontal="center" vertical="center" wrapText="1"/>
    </xf>
    <xf numFmtId="0" fontId="0" fillId="13" borderId="13" xfId="0" applyFill="1" applyBorder="1" applyAlignment="1" applyProtection="1">
      <alignment horizontal="center" vertical="center" wrapText="1"/>
    </xf>
    <xf numFmtId="0" fontId="0" fillId="13" borderId="6" xfId="0" applyFill="1" applyBorder="1" applyAlignment="1" applyProtection="1">
      <alignment horizontal="center" vertical="center" wrapText="1"/>
    </xf>
    <xf numFmtId="0" fontId="0" fillId="13" borderId="8" xfId="0" applyFill="1" applyBorder="1" applyAlignment="1" applyProtection="1">
      <alignment horizontal="center" vertical="center" wrapText="1"/>
    </xf>
    <xf numFmtId="0" fontId="0" fillId="13" borderId="37" xfId="0" applyFill="1" applyBorder="1" applyAlignment="1" applyProtection="1">
      <alignment horizontal="center" vertical="center" wrapText="1"/>
    </xf>
    <xf numFmtId="0" fontId="0" fillId="13" borderId="4" xfId="0" applyFill="1" applyBorder="1" applyAlignment="1" applyProtection="1">
      <alignment horizontal="center" vertical="center" wrapText="1"/>
    </xf>
    <xf numFmtId="0" fontId="0" fillId="16" borderId="37" xfId="0" applyFill="1" applyBorder="1" applyAlignment="1" applyProtection="1">
      <alignment horizontal="center" vertical="center" wrapText="1"/>
    </xf>
    <xf numFmtId="0" fontId="0" fillId="16" borderId="4" xfId="0" applyFill="1" applyBorder="1" applyAlignment="1" applyProtection="1">
      <alignment horizontal="center" vertical="center" wrapText="1"/>
    </xf>
    <xf numFmtId="0" fontId="0" fillId="16" borderId="37" xfId="0" applyFill="1" applyBorder="1" applyAlignment="1" applyProtection="1">
      <alignment horizontal="center" vertical="center"/>
    </xf>
    <xf numFmtId="0" fontId="0" fillId="16" borderId="4" xfId="0" applyFill="1" applyBorder="1" applyAlignment="1" applyProtection="1">
      <alignment horizontal="center" vertical="center"/>
    </xf>
    <xf numFmtId="0" fontId="0" fillId="17" borderId="37" xfId="0" applyFill="1" applyBorder="1" applyAlignment="1" applyProtection="1">
      <alignment horizontal="center" vertical="center" wrapText="1"/>
    </xf>
    <xf numFmtId="0" fontId="0" fillId="17" borderId="4" xfId="0" applyFill="1" applyBorder="1" applyAlignment="1" applyProtection="1">
      <alignment horizontal="center" vertical="center" wrapText="1"/>
    </xf>
    <xf numFmtId="0" fontId="0" fillId="17" borderId="38" xfId="0" applyFill="1" applyBorder="1" applyAlignment="1" applyProtection="1">
      <alignment horizontal="center" vertical="center" wrapText="1"/>
    </xf>
    <xf numFmtId="0" fontId="0" fillId="17" borderId="39" xfId="0" applyFill="1" applyBorder="1" applyAlignment="1" applyProtection="1">
      <alignment horizontal="center" vertical="center" wrapText="1"/>
    </xf>
    <xf numFmtId="0" fontId="0" fillId="18" borderId="31" xfId="0" applyFill="1" applyBorder="1" applyAlignment="1" applyProtection="1">
      <alignment horizontal="center" vertical="center" wrapText="1"/>
    </xf>
    <xf numFmtId="0" fontId="0" fillId="18" borderId="45" xfId="0" applyFill="1" applyBorder="1" applyAlignment="1" applyProtection="1">
      <alignment horizontal="center" vertical="center" wrapText="1"/>
    </xf>
    <xf numFmtId="0" fontId="45" fillId="18" borderId="19" xfId="0" applyFont="1" applyFill="1" applyBorder="1" applyAlignment="1" applyProtection="1">
      <alignment horizontal="center" vertical="center" wrapText="1"/>
    </xf>
    <xf numFmtId="0" fontId="45" fillId="18" borderId="0" xfId="0" applyFont="1" applyFill="1" applyAlignment="1" applyProtection="1">
      <alignment horizontal="center" vertical="center" wrapText="1"/>
    </xf>
    <xf numFmtId="0" fontId="0" fillId="13" borderId="49" xfId="0" applyFill="1" applyBorder="1" applyAlignment="1" applyProtection="1">
      <alignment horizontal="center" vertical="center" wrapText="1"/>
    </xf>
    <xf numFmtId="0" fontId="0" fillId="13" borderId="2" xfId="0" applyFill="1" applyBorder="1" applyAlignment="1" applyProtection="1">
      <alignment horizontal="center" vertical="center" wrapText="1"/>
    </xf>
    <xf numFmtId="0" fontId="0" fillId="13" borderId="36" xfId="0" applyFill="1" applyBorder="1" applyAlignment="1" applyProtection="1">
      <alignment horizontal="center" vertical="center" wrapText="1"/>
    </xf>
    <xf numFmtId="0" fontId="0" fillId="16" borderId="36" xfId="0" applyFill="1" applyBorder="1" applyAlignment="1" applyProtection="1">
      <alignment horizontal="center" vertical="center" wrapText="1"/>
    </xf>
    <xf numFmtId="0" fontId="0" fillId="16" borderId="36" xfId="0" applyFill="1" applyBorder="1" applyAlignment="1" applyProtection="1">
      <alignment horizontal="center" vertical="center"/>
    </xf>
    <xf numFmtId="0" fontId="0" fillId="17" borderId="36" xfId="0" applyFill="1" applyBorder="1" applyAlignment="1" applyProtection="1">
      <alignment horizontal="center" vertical="center" wrapText="1"/>
    </xf>
    <xf numFmtId="0" fontId="0" fillId="17" borderId="57" xfId="0" applyFill="1" applyBorder="1" applyAlignment="1" applyProtection="1">
      <alignment horizontal="center" vertical="center" wrapText="1"/>
    </xf>
    <xf numFmtId="0" fontId="0" fillId="18" borderId="59" xfId="0" applyFill="1" applyBorder="1" applyAlignment="1" applyProtection="1">
      <alignment horizontal="center" vertical="center" wrapText="1"/>
    </xf>
    <xf numFmtId="0" fontId="0" fillId="18" borderId="56" xfId="0" applyFill="1" applyBorder="1" applyAlignment="1" applyProtection="1">
      <alignment horizontal="center" vertical="center" wrapText="1"/>
    </xf>
    <xf numFmtId="0" fontId="0" fillId="13" borderId="38" xfId="0" applyFill="1" applyBorder="1" applyAlignment="1" applyProtection="1">
      <alignment horizontal="center" vertical="center"/>
    </xf>
    <xf numFmtId="0" fontId="0" fillId="13" borderId="57" xfId="0" applyFill="1" applyBorder="1" applyAlignment="1" applyProtection="1">
      <alignment horizontal="center" vertical="center"/>
    </xf>
    <xf numFmtId="0" fontId="41" fillId="19" borderId="8" xfId="0" applyFont="1" applyFill="1" applyBorder="1" applyAlignment="1" applyProtection="1">
      <alignment horizontal="center" vertical="center" wrapText="1"/>
    </xf>
    <xf numFmtId="0" fontId="0" fillId="0" borderId="44" xfId="0" applyBorder="1" applyAlignment="1" applyProtection="1">
      <alignment horizontal="center"/>
    </xf>
    <xf numFmtId="0" fontId="42" fillId="0" borderId="0" xfId="0" applyFont="1" applyAlignment="1" applyProtection="1">
      <alignment horizontal="left" wrapText="1"/>
    </xf>
    <xf numFmtId="0" fontId="41" fillId="19" borderId="2" xfId="0" applyFont="1" applyFill="1" applyBorder="1" applyAlignment="1" applyProtection="1">
      <alignment horizontal="center" vertical="center" wrapText="1"/>
    </xf>
    <xf numFmtId="0" fontId="41" fillId="19" borderId="4" xfId="0" applyFont="1" applyFill="1" applyBorder="1" applyAlignment="1" applyProtection="1">
      <alignment horizontal="center" vertical="center" wrapText="1"/>
    </xf>
    <xf numFmtId="0" fontId="39" fillId="19" borderId="8" xfId="0" applyFont="1" applyFill="1" applyBorder="1" applyAlignment="1" applyProtection="1">
      <alignment horizontal="center" vertical="center" wrapText="1"/>
    </xf>
    <xf numFmtId="0" fontId="0" fillId="0" borderId="0" xfId="0" applyAlignment="1" applyProtection="1">
      <alignment horizontal="center"/>
    </xf>
    <xf numFmtId="0" fontId="39" fillId="25" borderId="8" xfId="0" applyFont="1" applyFill="1" applyBorder="1" applyAlignment="1" applyProtection="1">
      <alignment horizontal="center" vertical="center" wrapText="1"/>
    </xf>
    <xf numFmtId="0" fontId="45" fillId="18" borderId="51" xfId="0" applyFont="1" applyFill="1" applyBorder="1" applyAlignment="1" applyProtection="1">
      <alignment horizontal="center" vertical="center" wrapText="1"/>
    </xf>
    <xf numFmtId="0" fontId="41" fillId="25" borderId="8" xfId="0" applyFont="1" applyFill="1" applyBorder="1" applyAlignment="1" applyProtection="1">
      <alignment horizontal="center" vertical="center" wrapText="1"/>
    </xf>
    <xf numFmtId="0" fontId="41" fillId="25" borderId="2" xfId="0" applyFont="1" applyFill="1" applyBorder="1" applyAlignment="1" applyProtection="1">
      <alignment horizontal="center" vertical="center" wrapText="1"/>
    </xf>
    <xf numFmtId="0" fontId="41" fillId="25" borderId="4" xfId="0" applyFont="1" applyFill="1" applyBorder="1" applyAlignment="1" applyProtection="1">
      <alignment horizontal="center" vertical="center" wrapText="1"/>
    </xf>
    <xf numFmtId="0" fontId="7" fillId="7" borderId="8" xfId="0" applyFont="1" applyFill="1" applyBorder="1" applyAlignment="1">
      <alignment horizontal="center" vertical="center" wrapText="1"/>
    </xf>
    <xf numFmtId="0" fontId="18" fillId="0" borderId="8" xfId="0" applyFont="1" applyBorder="1" applyAlignment="1">
      <alignment horizontal="center"/>
    </xf>
    <xf numFmtId="0" fontId="6" fillId="7" borderId="2" xfId="0" applyFont="1" applyFill="1" applyBorder="1" applyAlignment="1">
      <alignment horizontal="center" vertical="center" wrapText="1"/>
    </xf>
    <xf numFmtId="0" fontId="6" fillId="7" borderId="4" xfId="0" applyFont="1" applyFill="1" applyBorder="1" applyAlignment="1">
      <alignment horizontal="center" vertical="center" wrapText="1"/>
    </xf>
    <xf numFmtId="0" fontId="6" fillId="7" borderId="15" xfId="0" applyFont="1" applyFill="1" applyBorder="1" applyAlignment="1">
      <alignment horizontal="center" vertical="center" wrapText="1"/>
    </xf>
    <xf numFmtId="0" fontId="6" fillId="7" borderId="18" xfId="0" applyFont="1" applyFill="1" applyBorder="1" applyAlignment="1">
      <alignment horizontal="center" vertical="center" wrapText="1"/>
    </xf>
    <xf numFmtId="0" fontId="11" fillId="0" borderId="0" xfId="0" applyFont="1" applyAlignment="1">
      <alignment horizontal="left"/>
    </xf>
    <xf numFmtId="0" fontId="67" fillId="29" borderId="40" xfId="0" applyFont="1" applyFill="1" applyBorder="1" applyAlignment="1">
      <alignment horizontal="center" vertical="center" wrapText="1"/>
    </xf>
    <xf numFmtId="0" fontId="67" fillId="29" borderId="56" xfId="0" applyFont="1" applyFill="1" applyBorder="1" applyAlignment="1">
      <alignment horizontal="center" vertical="center" wrapText="1"/>
    </xf>
    <xf numFmtId="0" fontId="67" fillId="29" borderId="63" xfId="0" applyFont="1" applyFill="1" applyBorder="1" applyAlignment="1">
      <alignment horizontal="center" vertical="center" wrapText="1"/>
    </xf>
    <xf numFmtId="0" fontId="23" fillId="16" borderId="0" xfId="0" applyFont="1" applyFill="1" applyAlignment="1">
      <alignment horizontal="center" vertical="center" wrapText="1"/>
    </xf>
    <xf numFmtId="0" fontId="23" fillId="16" borderId="0" xfId="0" applyFont="1" applyFill="1" applyAlignment="1">
      <alignment horizontal="center" vertical="center"/>
    </xf>
    <xf numFmtId="0" fontId="61" fillId="11" borderId="60" xfId="0" applyFont="1" applyFill="1" applyBorder="1" applyAlignment="1">
      <alignment horizontal="center" vertical="center"/>
    </xf>
    <xf numFmtId="0" fontId="61" fillId="11" borderId="18" xfId="0" applyFont="1" applyFill="1" applyBorder="1" applyAlignment="1">
      <alignment horizontal="center" vertical="center"/>
    </xf>
    <xf numFmtId="0" fontId="61" fillId="11" borderId="14" xfId="0" applyFont="1" applyFill="1" applyBorder="1" applyAlignment="1">
      <alignment horizontal="center" vertical="center"/>
    </xf>
    <xf numFmtId="0" fontId="61" fillId="11" borderId="16" xfId="0" applyFont="1" applyFill="1" applyBorder="1" applyAlignment="1">
      <alignment horizontal="center" vertical="center"/>
    </xf>
    <xf numFmtId="0" fontId="45" fillId="21" borderId="46" xfId="0" applyFont="1" applyFill="1" applyBorder="1" applyAlignment="1" applyProtection="1">
      <alignment horizontal="center" vertical="center" wrapText="1"/>
      <protection locked="0"/>
    </xf>
    <xf numFmtId="0" fontId="45" fillId="21" borderId="27" xfId="0" applyFont="1" applyFill="1" applyBorder="1" applyAlignment="1" applyProtection="1">
      <alignment horizontal="center" vertical="center" wrapText="1"/>
      <protection locked="0"/>
    </xf>
    <xf numFmtId="0" fontId="45" fillId="21" borderId="66" xfId="0" applyFont="1" applyFill="1" applyBorder="1" applyAlignment="1" applyProtection="1">
      <alignment horizontal="center" vertical="center"/>
      <protection locked="0"/>
    </xf>
    <xf numFmtId="0" fontId="45" fillId="21" borderId="68" xfId="0" applyFont="1" applyFill="1" applyBorder="1" applyAlignment="1" applyProtection="1">
      <alignment horizontal="center" vertical="center"/>
      <protection locked="0"/>
    </xf>
    <xf numFmtId="0" fontId="7" fillId="12" borderId="8" xfId="0" applyFont="1" applyFill="1" applyBorder="1" applyAlignment="1" applyProtection="1">
      <alignment horizontal="center" vertical="center" wrapText="1"/>
    </xf>
    <xf numFmtId="0" fontId="18" fillId="0" borderId="8" xfId="0" applyFont="1" applyBorder="1" applyAlignment="1" applyProtection="1">
      <alignment horizontal="center"/>
    </xf>
    <xf numFmtId="0" fontId="67" fillId="32" borderId="40" xfId="0" applyFont="1" applyFill="1" applyBorder="1" applyAlignment="1" applyProtection="1">
      <alignment horizontal="center" vertical="center" wrapText="1"/>
    </xf>
    <xf numFmtId="0" fontId="67" fillId="32" borderId="56" xfId="0" applyFont="1" applyFill="1" applyBorder="1" applyAlignment="1" applyProtection="1">
      <alignment horizontal="center" vertical="center" wrapText="1"/>
    </xf>
    <xf numFmtId="0" fontId="67" fillId="32" borderId="63" xfId="0" applyFont="1" applyFill="1" applyBorder="1" applyAlignment="1" applyProtection="1">
      <alignment horizontal="center" vertical="center" wrapText="1"/>
    </xf>
    <xf numFmtId="0" fontId="6" fillId="12" borderId="2" xfId="0" applyFont="1" applyFill="1" applyBorder="1" applyAlignment="1" applyProtection="1">
      <alignment horizontal="center" vertical="center" wrapText="1"/>
    </xf>
    <xf numFmtId="0" fontId="6" fillId="12" borderId="4" xfId="0" applyFont="1" applyFill="1" applyBorder="1" applyAlignment="1" applyProtection="1">
      <alignment horizontal="center" vertical="center" wrapText="1"/>
    </xf>
    <xf numFmtId="0" fontId="6" fillId="12" borderId="15" xfId="0" applyFont="1" applyFill="1" applyBorder="1" applyAlignment="1" applyProtection="1">
      <alignment horizontal="center" vertical="center" wrapText="1"/>
    </xf>
    <xf numFmtId="0" fontId="6" fillId="12" borderId="18" xfId="0" applyFont="1" applyFill="1" applyBorder="1" applyAlignment="1" applyProtection="1">
      <alignment horizontal="center" vertical="center" wrapText="1"/>
    </xf>
    <xf numFmtId="0" fontId="11" fillId="0" borderId="0" xfId="0" applyFont="1" applyAlignment="1" applyProtection="1">
      <alignment horizontal="left"/>
    </xf>
    <xf numFmtId="0" fontId="45" fillId="21" borderId="12" xfId="0" applyFont="1" applyFill="1" applyBorder="1" applyAlignment="1" applyProtection="1">
      <alignment horizontal="center" vertical="center" wrapText="1"/>
      <protection locked="0"/>
    </xf>
    <xf numFmtId="0" fontId="45" fillId="21" borderId="6" xfId="0" applyFont="1" applyFill="1" applyBorder="1" applyAlignment="1" applyProtection="1">
      <alignment horizontal="center" vertical="center" wrapText="1"/>
      <protection locked="0"/>
    </xf>
    <xf numFmtId="0" fontId="61" fillId="11" borderId="13" xfId="0" applyFont="1" applyFill="1" applyBorder="1" applyAlignment="1" applyProtection="1">
      <alignment horizontal="center" vertical="center" wrapText="1"/>
    </xf>
    <xf numFmtId="0" fontId="61" fillId="11" borderId="8" xfId="0" applyFont="1" applyFill="1" applyBorder="1" applyAlignment="1" applyProtection="1">
      <alignment horizontal="center" vertical="center" wrapText="1"/>
    </xf>
    <xf numFmtId="0" fontId="61" fillId="11" borderId="30" xfId="0" applyFont="1" applyFill="1" applyBorder="1" applyAlignment="1" applyProtection="1">
      <alignment horizontal="center" vertical="center" wrapText="1"/>
    </xf>
    <xf numFmtId="0" fontId="61" fillId="11" borderId="28" xfId="0" applyFont="1" applyFill="1" applyBorder="1" applyAlignment="1" applyProtection="1">
      <alignment horizontal="center" vertical="center" wrapText="1"/>
    </xf>
    <xf numFmtId="0" fontId="12" fillId="15" borderId="52" xfId="0" applyFont="1" applyFill="1" applyBorder="1" applyAlignment="1" applyProtection="1">
      <alignment horizontal="center" vertical="center"/>
    </xf>
    <xf numFmtId="0" fontId="12" fillId="15" borderId="53" xfId="0" applyFont="1" applyFill="1" applyBorder="1" applyAlignment="1" applyProtection="1">
      <alignment horizontal="center" vertical="center"/>
    </xf>
    <xf numFmtId="0" fontId="12" fillId="2" borderId="41"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49" xfId="0" applyFont="1" applyFill="1" applyBorder="1" applyAlignment="1" applyProtection="1">
      <alignment horizontal="center" vertical="center" wrapText="1"/>
    </xf>
    <xf numFmtId="0" fontId="12" fillId="2" borderId="2" xfId="0" applyFont="1" applyFill="1" applyBorder="1" applyAlignment="1" applyProtection="1">
      <alignment horizontal="center" vertical="center" wrapText="1"/>
    </xf>
    <xf numFmtId="0" fontId="12" fillId="2" borderId="56" xfId="0" applyFont="1" applyFill="1" applyBorder="1" applyAlignment="1" applyProtection="1">
      <alignment horizontal="center" vertical="center" wrapText="1"/>
    </xf>
    <xf numFmtId="0" fontId="12" fillId="2" borderId="36" xfId="0" applyFont="1" applyFill="1" applyBorder="1" applyAlignment="1" applyProtection="1">
      <alignment horizontal="center" vertical="center" wrapText="1"/>
    </xf>
    <xf numFmtId="0" fontId="23" fillId="12" borderId="0" xfId="0" applyFont="1" applyFill="1" applyAlignment="1" applyProtection="1">
      <alignment horizontal="center" vertical="center"/>
    </xf>
  </cellXfs>
  <cellStyles count="9">
    <cellStyle name="Euro" xfId="3" xr:uid="{00000000-0005-0000-0000-000000000000}"/>
    <cellStyle name="Euro 2" xfId="5" xr:uid="{00000000-0005-0000-0000-000001000000}"/>
    <cellStyle name="Monétaire" xfId="6" builtinId="4"/>
    <cellStyle name="Monétaire 2" xfId="4" xr:uid="{00000000-0005-0000-0000-000002000000}"/>
    <cellStyle name="Monétaire 2 2" xfId="7" xr:uid="{0E8A31C3-5165-4626-8AE2-DD56EA4E15A1}"/>
    <cellStyle name="Monétaire 3" xfId="8" xr:uid="{73F5757C-DDD7-4997-A46B-31C5DF0AA3A7}"/>
    <cellStyle name="Normal" xfId="0" builtinId="0"/>
    <cellStyle name="Normal_demande de subvention FSE yc forfaitisation des coûts indirects sans protection" xfId="2" xr:uid="{00000000-0005-0000-0000-000004000000}"/>
    <cellStyle name="Pourcentage" xfId="1" builtinId="5"/>
  </cellStyles>
  <dxfs count="20">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
      <font>
        <b/>
        <i val="0"/>
      </font>
      <fill>
        <patternFill>
          <bgColor theme="6"/>
        </patternFill>
      </fill>
    </dxf>
    <dxf>
      <font>
        <b/>
        <i val="0"/>
        <color theme="0"/>
      </font>
      <fill>
        <patternFill>
          <bgColor rgb="FFFF0000"/>
        </patternFill>
      </fill>
    </dxf>
    <dxf>
      <font>
        <b/>
        <i val="0"/>
      </font>
      <fill>
        <patternFill>
          <bgColor rgb="FF00B050"/>
        </patternFill>
      </fill>
    </dxf>
    <dxf>
      <font>
        <b/>
        <i val="0"/>
        <strike val="0"/>
        <color rgb="FFFF0000"/>
      </font>
      <fill>
        <patternFill patternType="solid">
          <bgColor rgb="FFFFFF00"/>
        </patternFill>
      </fill>
      <border>
        <vertical/>
        <horizontal/>
      </border>
    </dxf>
  </dxfs>
  <tableStyles count="0" defaultTableStyle="TableStyleMedium2" defaultPivotStyle="PivotStyleLight16"/>
  <colors>
    <mruColors>
      <color rgb="FF99CCFF"/>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66675</xdr:colOff>
      <xdr:row>2</xdr:row>
      <xdr:rowOff>228600</xdr:rowOff>
    </xdr:from>
    <xdr:to>
      <xdr:col>6</xdr:col>
      <xdr:colOff>638175</xdr:colOff>
      <xdr:row>3</xdr:row>
      <xdr:rowOff>29845</xdr:rowOff>
    </xdr:to>
    <xdr:pic>
      <xdr:nvPicPr>
        <xdr:cNvPr id="2" name="Image 1">
          <a:extLst>
            <a:ext uri="{FF2B5EF4-FFF2-40B4-BE49-F238E27FC236}">
              <a16:creationId xmlns:a16="http://schemas.microsoft.com/office/drawing/2014/main" id="{A5624C63-01F3-423E-8F35-308654F8A42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4675" y="609600"/>
          <a:ext cx="1330325" cy="328295"/>
        </a:xfrm>
        <a:prstGeom prst="rect">
          <a:avLst/>
        </a:prstGeom>
        <a:noFill/>
      </xdr:spPr>
    </xdr:pic>
    <xdr:clientData/>
  </xdr:twoCellAnchor>
  <xdr:twoCellAnchor editAs="oneCell">
    <xdr:from>
      <xdr:col>0</xdr:col>
      <xdr:colOff>622301</xdr:colOff>
      <xdr:row>0</xdr:row>
      <xdr:rowOff>0</xdr:rowOff>
    </xdr:from>
    <xdr:to>
      <xdr:col>2</xdr:col>
      <xdr:colOff>714376</xdr:colOff>
      <xdr:row>3</xdr:row>
      <xdr:rowOff>326865</xdr:rowOff>
    </xdr:to>
    <xdr:pic>
      <xdr:nvPicPr>
        <xdr:cNvPr id="4" name="Image 3">
          <a:extLst>
            <a:ext uri="{FF2B5EF4-FFF2-40B4-BE49-F238E27FC236}">
              <a16:creationId xmlns:a16="http://schemas.microsoft.com/office/drawing/2014/main" id="{77EBFAF1-7EFB-4C85-AD84-43E8D3256C2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22301" y="0"/>
          <a:ext cx="1695450" cy="12158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74083</xdr:rowOff>
    </xdr:from>
    <xdr:to>
      <xdr:col>0</xdr:col>
      <xdr:colOff>945092</xdr:colOff>
      <xdr:row>2</xdr:row>
      <xdr:rowOff>313076</xdr:rowOff>
    </xdr:to>
    <xdr:pic>
      <xdr:nvPicPr>
        <xdr:cNvPr id="2" name="Image 1">
          <a:extLst>
            <a:ext uri="{FF2B5EF4-FFF2-40B4-BE49-F238E27FC236}">
              <a16:creationId xmlns:a16="http://schemas.microsoft.com/office/drawing/2014/main" id="{EA70E0DC-D639-41B8-B693-CED75D57A8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4083"/>
          <a:ext cx="941917" cy="72476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3326</xdr:colOff>
      <xdr:row>2</xdr:row>
      <xdr:rowOff>82809</xdr:rowOff>
    </xdr:to>
    <xdr:pic>
      <xdr:nvPicPr>
        <xdr:cNvPr id="2" name="Image 1">
          <a:extLst>
            <a:ext uri="{FF2B5EF4-FFF2-40B4-BE49-F238E27FC236}">
              <a16:creationId xmlns:a16="http://schemas.microsoft.com/office/drawing/2014/main" id="{27B29902-EC7E-4E94-8F86-E04C20EB29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852083" cy="135598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1</xdr:row>
      <xdr:rowOff>35719</xdr:rowOff>
    </xdr:from>
    <xdr:to>
      <xdr:col>0</xdr:col>
      <xdr:colOff>770732</xdr:colOff>
      <xdr:row>2</xdr:row>
      <xdr:rowOff>16378</xdr:rowOff>
    </xdr:to>
    <xdr:pic>
      <xdr:nvPicPr>
        <xdr:cNvPr id="2" name="Image 1">
          <a:extLst>
            <a:ext uri="{FF2B5EF4-FFF2-40B4-BE49-F238E27FC236}">
              <a16:creationId xmlns:a16="http://schemas.microsoft.com/office/drawing/2014/main" id="{EE5D9B50-0F0C-44C4-A71E-0D76FC2A42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214313"/>
          <a:ext cx="773906" cy="5521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xdr:colOff>
      <xdr:row>1</xdr:row>
      <xdr:rowOff>35719</xdr:rowOff>
    </xdr:from>
    <xdr:to>
      <xdr:col>0</xdr:col>
      <xdr:colOff>770732</xdr:colOff>
      <xdr:row>3</xdr:row>
      <xdr:rowOff>75909</xdr:rowOff>
    </xdr:to>
    <xdr:pic>
      <xdr:nvPicPr>
        <xdr:cNvPr id="2" name="Image 1">
          <a:extLst>
            <a:ext uri="{FF2B5EF4-FFF2-40B4-BE49-F238E27FC236}">
              <a16:creationId xmlns:a16="http://schemas.microsoft.com/office/drawing/2014/main" id="{9C1AEBCD-05E7-4777-A42E-1BA58900CC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216694"/>
          <a:ext cx="770731" cy="55454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44D77E-CE0D-4173-A0D7-C9E454DEE2B8}">
  <sheetPr>
    <tabColor theme="9" tint="-0.249977111117893"/>
  </sheetPr>
  <dimension ref="B3:P26"/>
  <sheetViews>
    <sheetView showGridLines="0" zoomScaleNormal="100" workbookViewId="0">
      <selection activeCell="B16" sqref="B16"/>
    </sheetView>
  </sheetViews>
  <sheetFormatPr baseColWidth="10" defaultColWidth="11.42578125" defaultRowHeight="15" x14ac:dyDescent="0.25"/>
  <cols>
    <col min="1" max="11" width="11.42578125" style="129"/>
    <col min="12" max="12" width="22" style="129" customWidth="1"/>
    <col min="13" max="16384" width="11.42578125" style="129"/>
  </cols>
  <sheetData>
    <row r="3" spans="2:16" ht="41.25" customHeight="1" x14ac:dyDescent="0.25"/>
    <row r="4" spans="2:16" ht="26.25" customHeight="1" x14ac:dyDescent="0.25">
      <c r="B4" s="516" t="s">
        <v>0</v>
      </c>
      <c r="C4" s="516"/>
      <c r="D4" s="516"/>
      <c r="E4" s="516"/>
      <c r="F4" s="516"/>
      <c r="G4" s="516"/>
      <c r="H4" s="516"/>
      <c r="I4" s="516"/>
      <c r="J4" s="516"/>
      <c r="K4" s="516"/>
    </row>
    <row r="5" spans="2:16" x14ac:dyDescent="0.25">
      <c r="B5" s="517" t="s">
        <v>253</v>
      </c>
      <c r="C5" s="517"/>
      <c r="D5" s="517"/>
      <c r="E5" s="517"/>
      <c r="F5" s="517"/>
      <c r="G5" s="517"/>
      <c r="H5" s="517"/>
      <c r="I5" s="517"/>
      <c r="J5" s="517"/>
      <c r="K5" s="517"/>
    </row>
    <row r="6" spans="2:16" x14ac:dyDescent="0.25">
      <c r="B6" s="130"/>
      <c r="C6" s="130"/>
      <c r="D6" s="130"/>
      <c r="E6" s="130"/>
      <c r="F6" s="130"/>
      <c r="G6" s="130"/>
      <c r="H6" s="130"/>
      <c r="I6" s="130"/>
      <c r="J6" s="130"/>
      <c r="K6" s="130"/>
    </row>
    <row r="7" spans="2:16" ht="18" x14ac:dyDescent="0.25">
      <c r="B7" s="515" t="s">
        <v>1</v>
      </c>
      <c r="C7" s="515"/>
      <c r="D7" s="515"/>
      <c r="E7" s="515"/>
      <c r="F7" s="515"/>
      <c r="G7" s="515"/>
      <c r="H7" s="515"/>
      <c r="I7" s="515"/>
      <c r="J7" s="515"/>
      <c r="K7" s="515"/>
    </row>
    <row r="8" spans="2:16" x14ac:dyDescent="0.25">
      <c r="B8" s="130"/>
      <c r="C8" s="130"/>
      <c r="D8" s="130"/>
      <c r="E8" s="130"/>
      <c r="F8" s="130"/>
      <c r="G8" s="130"/>
      <c r="H8" s="130"/>
      <c r="I8" s="130"/>
      <c r="J8" s="130"/>
      <c r="K8" s="130"/>
    </row>
    <row r="9" spans="2:16" ht="30.75" customHeight="1" x14ac:dyDescent="0.25">
      <c r="B9" s="518" t="s">
        <v>254</v>
      </c>
      <c r="C9" s="518"/>
      <c r="D9" s="518"/>
      <c r="E9" s="518"/>
      <c r="F9" s="518"/>
      <c r="G9" s="518"/>
      <c r="H9" s="518"/>
      <c r="I9" s="518"/>
      <c r="J9" s="518"/>
      <c r="K9" s="518"/>
    </row>
    <row r="10" spans="2:16" ht="32.25" customHeight="1" x14ac:dyDescent="0.25">
      <c r="B10" s="130"/>
      <c r="C10" s="130"/>
      <c r="D10" s="130"/>
      <c r="E10" s="130"/>
      <c r="F10" s="130"/>
      <c r="G10" s="130"/>
      <c r="H10" s="130"/>
      <c r="I10" s="130"/>
      <c r="J10" s="130"/>
      <c r="K10" s="130"/>
    </row>
    <row r="11" spans="2:16" x14ac:dyDescent="0.25">
      <c r="B11" s="519" t="s">
        <v>2</v>
      </c>
      <c r="C11" s="519"/>
      <c r="D11" s="519"/>
      <c r="E11" s="130"/>
      <c r="F11" s="130"/>
      <c r="G11" s="130"/>
      <c r="H11" s="130"/>
      <c r="I11" s="130"/>
      <c r="J11" s="130"/>
      <c r="K11" s="130"/>
    </row>
    <row r="12" spans="2:16" x14ac:dyDescent="0.25">
      <c r="B12" s="130"/>
      <c r="C12" s="130"/>
      <c r="D12" s="130"/>
      <c r="E12" s="130"/>
      <c r="F12" s="130"/>
      <c r="G12" s="130"/>
      <c r="H12" s="130"/>
      <c r="I12" s="130"/>
      <c r="J12" s="130"/>
      <c r="K12" s="130"/>
    </row>
    <row r="13" spans="2:16" ht="34.5" customHeight="1" x14ac:dyDescent="0.25">
      <c r="B13" s="520" t="s">
        <v>255</v>
      </c>
      <c r="C13" s="520"/>
      <c r="D13" s="520"/>
      <c r="E13" s="520"/>
      <c r="F13" s="520"/>
      <c r="G13" s="520"/>
      <c r="H13" s="520"/>
      <c r="I13" s="520"/>
      <c r="J13" s="520"/>
      <c r="K13" s="520"/>
    </row>
    <row r="14" spans="2:16" ht="20.100000000000001" customHeight="1" x14ac:dyDescent="0.25">
      <c r="B14" s="521"/>
      <c r="C14" s="521"/>
      <c r="D14" s="521"/>
      <c r="E14" s="521"/>
      <c r="F14" s="521"/>
      <c r="G14" s="521"/>
      <c r="H14" s="521"/>
      <c r="I14" s="521"/>
      <c r="J14" s="521"/>
      <c r="K14" s="521"/>
    </row>
    <row r="15" spans="2:16" x14ac:dyDescent="0.25">
      <c r="B15" s="131" t="s">
        <v>3</v>
      </c>
      <c r="C15" s="131" t="s">
        <v>4</v>
      </c>
      <c r="D15" s="131" t="s">
        <v>5</v>
      </c>
      <c r="E15" s="131" t="s">
        <v>6</v>
      </c>
      <c r="F15" s="131" t="s">
        <v>7</v>
      </c>
      <c r="G15" s="131" t="s">
        <v>8</v>
      </c>
      <c r="H15" s="131" t="s">
        <v>9</v>
      </c>
      <c r="I15" s="131" t="s">
        <v>10</v>
      </c>
      <c r="J15" s="131" t="s">
        <v>11</v>
      </c>
      <c r="K15" s="134" t="s">
        <v>12</v>
      </c>
      <c r="L15" s="86"/>
      <c r="M15" s="86"/>
      <c r="N15" s="86"/>
      <c r="O15" s="86"/>
      <c r="P15" s="86"/>
    </row>
    <row r="16" spans="2:16" x14ac:dyDescent="0.25">
      <c r="B16" s="133"/>
      <c r="C16" s="133"/>
      <c r="D16" s="133"/>
      <c r="E16" s="133"/>
      <c r="F16" s="133"/>
      <c r="G16" s="133"/>
      <c r="H16" s="133"/>
      <c r="I16" s="133"/>
      <c r="J16" s="133"/>
      <c r="K16" s="133"/>
      <c r="L16" s="86"/>
      <c r="M16" s="86"/>
      <c r="N16" s="86"/>
      <c r="O16" s="86"/>
      <c r="P16" s="86"/>
    </row>
    <row r="17" spans="2:11" x14ac:dyDescent="0.25">
      <c r="B17" s="130"/>
      <c r="C17" s="130"/>
      <c r="D17" s="130"/>
      <c r="E17" s="130"/>
      <c r="F17" s="130"/>
      <c r="G17" s="130"/>
      <c r="H17" s="130"/>
      <c r="I17" s="130"/>
      <c r="J17" s="130"/>
      <c r="K17" s="130"/>
    </row>
    <row r="18" spans="2:11" x14ac:dyDescent="0.25">
      <c r="B18" s="512" t="s">
        <v>359</v>
      </c>
      <c r="C18" s="513"/>
      <c r="D18" s="513"/>
      <c r="E18" s="513"/>
      <c r="F18" s="513"/>
      <c r="G18" s="513"/>
      <c r="H18" s="513"/>
      <c r="I18" s="513"/>
      <c r="J18" s="513"/>
      <c r="K18" s="513"/>
    </row>
    <row r="19" spans="2:11" x14ac:dyDescent="0.25">
      <c r="B19" s="513"/>
      <c r="C19" s="513"/>
      <c r="D19" s="513"/>
      <c r="E19" s="513"/>
      <c r="F19" s="513"/>
      <c r="G19" s="513"/>
      <c r="H19" s="513"/>
      <c r="I19" s="513"/>
      <c r="J19" s="513"/>
      <c r="K19" s="513"/>
    </row>
    <row r="20" spans="2:11" x14ac:dyDescent="0.25">
      <c r="B20" s="513"/>
      <c r="C20" s="513"/>
      <c r="D20" s="513"/>
      <c r="E20" s="513"/>
      <c r="F20" s="513"/>
      <c r="G20" s="513"/>
      <c r="H20" s="513"/>
      <c r="I20" s="513"/>
      <c r="J20" s="513"/>
      <c r="K20" s="513"/>
    </row>
    <row r="21" spans="2:11" ht="150" customHeight="1" x14ac:dyDescent="0.25">
      <c r="B21" s="513"/>
      <c r="C21" s="513"/>
      <c r="D21" s="513"/>
      <c r="E21" s="513"/>
      <c r="F21" s="513"/>
      <c r="G21" s="513"/>
      <c r="H21" s="513"/>
      <c r="I21" s="513"/>
      <c r="J21" s="513"/>
      <c r="K21" s="513"/>
    </row>
    <row r="22" spans="2:11" x14ac:dyDescent="0.25">
      <c r="B22" s="130"/>
      <c r="C22" s="130"/>
      <c r="D22" s="130"/>
      <c r="E22" s="130"/>
      <c r="F22" s="130"/>
      <c r="G22" s="130"/>
      <c r="H22" s="130"/>
      <c r="I22" s="130"/>
      <c r="J22" s="130"/>
      <c r="K22" s="130"/>
    </row>
    <row r="23" spans="2:11" x14ac:dyDescent="0.25">
      <c r="B23" s="132" t="s">
        <v>13</v>
      </c>
      <c r="C23" s="130"/>
      <c r="D23" s="130"/>
      <c r="E23" s="130"/>
      <c r="F23" s="130"/>
      <c r="G23" s="130"/>
      <c r="H23" s="130"/>
      <c r="I23" s="130"/>
      <c r="J23" s="130"/>
      <c r="K23" s="130"/>
    </row>
    <row r="24" spans="2:11" x14ac:dyDescent="0.25">
      <c r="B24" s="514" t="s">
        <v>14</v>
      </c>
      <c r="C24" s="514"/>
      <c r="D24" s="514"/>
      <c r="E24" s="514"/>
      <c r="F24" s="514"/>
      <c r="G24" s="514"/>
      <c r="H24" s="514"/>
      <c r="I24" s="514"/>
      <c r="J24" s="514"/>
      <c r="K24" s="514"/>
    </row>
    <row r="25" spans="2:11" x14ac:dyDescent="0.25">
      <c r="B25" s="514"/>
      <c r="C25" s="514"/>
      <c r="D25" s="514"/>
      <c r="E25" s="514"/>
      <c r="F25" s="514"/>
      <c r="G25" s="514"/>
      <c r="H25" s="514"/>
      <c r="I25" s="514"/>
      <c r="J25" s="514"/>
      <c r="K25" s="514"/>
    </row>
    <row r="26" spans="2:11" ht="29.25" customHeight="1" x14ac:dyDescent="0.25">
      <c r="B26" s="514"/>
      <c r="C26" s="514"/>
      <c r="D26" s="514"/>
      <c r="E26" s="514"/>
      <c r="F26" s="514"/>
      <c r="G26" s="514"/>
      <c r="H26" s="514"/>
      <c r="I26" s="514"/>
      <c r="J26" s="514"/>
      <c r="K26" s="514"/>
    </row>
  </sheetData>
  <sheetProtection algorithmName="SHA-512" hashValue="TE6EnM5yQvz1R7qP+S2CUjZ+H1hP/q8ZuAxwID+cXxCJwuLU2Dd/pUjnG/1KwRYExZj7LHdSn/TWqlyQMZ2Sag==" saltValue="zAunJ+bjTRFVJ6Ggaziysw==" spinCount="100000" sheet="1"/>
  <protectedRanges>
    <protectedRange algorithmName="SHA-512" hashValue="ztHLGa8c3rrsYvphPd38+GjUO0rAPoFQYTUNpt/L4B1h073hujoi+9J17l0grGUmlj5ESdcJETRbi3Ff/WK8vA==" saltValue="RxfrgtY+6mI56VpbG4yoiA==" spinCount="100000" sqref="B1:K14" name="Plage2"/>
    <protectedRange algorithmName="SHA-512" hashValue="1Tv4BA8xnIXyTUhfdBkSaZTeLrZluAcUIzn9BmWbl0G52LUMcYrnIJkuriVzEhK5Rjmktn18faizJ/F7Mkpakw==" saltValue="tJzXjytvm0Hhw6V7hhk3aw==" spinCount="100000" sqref="B18:K28" name="Plage1"/>
  </protectedRanges>
  <mergeCells count="8">
    <mergeCell ref="B18:K21"/>
    <mergeCell ref="B24:K26"/>
    <mergeCell ref="B7:K7"/>
    <mergeCell ref="B4:K4"/>
    <mergeCell ref="B5:K5"/>
    <mergeCell ref="B9:K9"/>
    <mergeCell ref="B11:D11"/>
    <mergeCell ref="B13:K14"/>
  </mergeCells>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F16BE-4A3F-48C6-893D-5658A749C2C3}">
  <sheetPr>
    <tabColor theme="9" tint="-0.249977111117893"/>
  </sheetPr>
  <dimension ref="A2:E102"/>
  <sheetViews>
    <sheetView showGridLines="0" zoomScaleNormal="100" workbookViewId="0">
      <selection activeCell="C4" sqref="C4"/>
    </sheetView>
  </sheetViews>
  <sheetFormatPr baseColWidth="10" defaultColWidth="11.42578125" defaultRowHeight="15" x14ac:dyDescent="0.25"/>
  <cols>
    <col min="1" max="1" width="16.85546875" customWidth="1"/>
    <col min="2" max="2" width="49" customWidth="1"/>
    <col min="3" max="3" width="52.85546875" customWidth="1"/>
    <col min="4" max="5" width="21.42578125" customWidth="1"/>
    <col min="7" max="7" width="11.42578125" customWidth="1"/>
  </cols>
  <sheetData>
    <row r="2" spans="1:5" ht="23.25" x14ac:dyDescent="0.25">
      <c r="B2" s="522" t="s">
        <v>15</v>
      </c>
      <c r="C2" s="522"/>
      <c r="D2" s="522"/>
      <c r="E2" s="522"/>
    </row>
    <row r="3" spans="1:5" ht="30" x14ac:dyDescent="0.25">
      <c r="B3" s="15" t="s">
        <v>16</v>
      </c>
      <c r="C3" s="15" t="s">
        <v>17</v>
      </c>
      <c r="D3" s="15" t="s">
        <v>18</v>
      </c>
      <c r="E3" s="16" t="s">
        <v>19</v>
      </c>
    </row>
    <row r="4" spans="1:5" ht="75" x14ac:dyDescent="0.25">
      <c r="A4" s="523" t="s">
        <v>256</v>
      </c>
      <c r="B4" s="17" t="s">
        <v>20</v>
      </c>
      <c r="C4" s="17" t="s">
        <v>21</v>
      </c>
      <c r="D4" s="17"/>
      <c r="E4" s="17"/>
    </row>
    <row r="5" spans="1:5" ht="75" x14ac:dyDescent="0.25">
      <c r="A5" s="524"/>
      <c r="B5" s="17" t="s">
        <v>22</v>
      </c>
      <c r="C5" s="17" t="s">
        <v>23</v>
      </c>
      <c r="D5" s="17"/>
      <c r="E5" s="17"/>
    </row>
    <row r="6" spans="1:5" ht="75" x14ac:dyDescent="0.25">
      <c r="A6" s="524"/>
      <c r="B6" s="17" t="s">
        <v>24</v>
      </c>
      <c r="C6" s="17" t="s">
        <v>23</v>
      </c>
      <c r="D6" s="17"/>
      <c r="E6" s="17"/>
    </row>
    <row r="7" spans="1:5" ht="75" x14ac:dyDescent="0.25">
      <c r="A7" s="524"/>
      <c r="B7" s="17" t="s">
        <v>25</v>
      </c>
      <c r="C7" s="17" t="s">
        <v>21</v>
      </c>
      <c r="D7" s="17"/>
      <c r="E7" s="17"/>
    </row>
    <row r="8" spans="1:5" ht="45" x14ac:dyDescent="0.25">
      <c r="A8" s="524"/>
      <c r="B8" s="17" t="s">
        <v>26</v>
      </c>
      <c r="C8" s="17" t="s">
        <v>27</v>
      </c>
      <c r="D8" s="17"/>
      <c r="E8" s="17"/>
    </row>
    <row r="9" spans="1:5" ht="75" x14ac:dyDescent="0.25">
      <c r="A9" s="524"/>
      <c r="B9" s="17" t="s">
        <v>28</v>
      </c>
      <c r="C9" s="17" t="s">
        <v>23</v>
      </c>
      <c r="D9" s="17"/>
      <c r="E9" s="17"/>
    </row>
    <row r="10" spans="1:5" ht="45" x14ac:dyDescent="0.25">
      <c r="A10" s="524"/>
      <c r="B10" s="17" t="s">
        <v>29</v>
      </c>
      <c r="C10" s="17" t="s">
        <v>30</v>
      </c>
      <c r="D10" s="17"/>
      <c r="E10" s="17"/>
    </row>
    <row r="11" spans="1:5" ht="75" x14ac:dyDescent="0.25">
      <c r="A11" s="524"/>
      <c r="B11" s="17" t="s">
        <v>31</v>
      </c>
      <c r="C11" s="17" t="s">
        <v>23</v>
      </c>
      <c r="D11" s="17"/>
      <c r="E11" s="17"/>
    </row>
    <row r="12" spans="1:5" ht="75" x14ac:dyDescent="0.25">
      <c r="A12" s="524"/>
      <c r="B12" s="17" t="s">
        <v>32</v>
      </c>
      <c r="C12" s="17" t="s">
        <v>21</v>
      </c>
      <c r="D12" s="17"/>
      <c r="E12" s="17"/>
    </row>
    <row r="13" spans="1:5" ht="60" x14ac:dyDescent="0.25">
      <c r="A13" s="524"/>
      <c r="B13" s="17" t="s">
        <v>33</v>
      </c>
      <c r="C13" s="17" t="s">
        <v>30</v>
      </c>
      <c r="D13" s="17"/>
      <c r="E13" s="17"/>
    </row>
    <row r="14" spans="1:5" x14ac:dyDescent="0.25">
      <c r="B14" s="126"/>
      <c r="C14" s="127"/>
      <c r="D14" s="128"/>
      <c r="E14" s="127"/>
    </row>
    <row r="15" spans="1:5" x14ac:dyDescent="0.25">
      <c r="B15" s="126"/>
      <c r="C15" s="127"/>
      <c r="D15" s="128"/>
      <c r="E15" s="127"/>
    </row>
    <row r="16" spans="1:5" x14ac:dyDescent="0.25">
      <c r="B16" s="126"/>
      <c r="C16" s="127"/>
      <c r="D16" s="128"/>
      <c r="E16" s="127"/>
    </row>
    <row r="17" spans="2:5" x14ac:dyDescent="0.25">
      <c r="B17" s="126"/>
      <c r="C17" s="127"/>
      <c r="D17" s="128"/>
      <c r="E17" s="127"/>
    </row>
    <row r="18" spans="2:5" x14ac:dyDescent="0.25">
      <c r="B18" s="126"/>
      <c r="C18" s="127"/>
      <c r="D18" s="128"/>
      <c r="E18" s="127"/>
    </row>
    <row r="19" spans="2:5" x14ac:dyDescent="0.25">
      <c r="B19" s="126"/>
      <c r="C19" s="127"/>
      <c r="D19" s="128"/>
      <c r="E19" s="127"/>
    </row>
    <row r="20" spans="2:5" x14ac:dyDescent="0.25">
      <c r="B20" s="126"/>
      <c r="C20" s="127"/>
      <c r="D20" s="128"/>
      <c r="E20" s="127"/>
    </row>
    <row r="21" spans="2:5" x14ac:dyDescent="0.25">
      <c r="B21" s="126"/>
      <c r="C21" s="127"/>
      <c r="D21" s="128"/>
      <c r="E21" s="127"/>
    </row>
    <row r="22" spans="2:5" x14ac:dyDescent="0.25">
      <c r="B22" s="126"/>
      <c r="C22" s="127"/>
      <c r="D22" s="128"/>
      <c r="E22" s="127"/>
    </row>
    <row r="23" spans="2:5" x14ac:dyDescent="0.25">
      <c r="B23" s="126"/>
      <c r="C23" s="127"/>
      <c r="D23" s="128"/>
      <c r="E23" s="127"/>
    </row>
    <row r="24" spans="2:5" x14ac:dyDescent="0.25">
      <c r="B24" s="126"/>
      <c r="C24" s="127"/>
      <c r="D24" s="128"/>
      <c r="E24" s="127"/>
    </row>
    <row r="25" spans="2:5" x14ac:dyDescent="0.25">
      <c r="B25" s="126"/>
      <c r="C25" s="127"/>
      <c r="D25" s="128"/>
      <c r="E25" s="127"/>
    </row>
    <row r="26" spans="2:5" x14ac:dyDescent="0.25">
      <c r="B26" s="126"/>
      <c r="C26" s="127"/>
      <c r="D26" s="128"/>
      <c r="E26" s="127"/>
    </row>
    <row r="27" spans="2:5" x14ac:dyDescent="0.25">
      <c r="B27" s="126"/>
      <c r="C27" s="127"/>
      <c r="D27" s="128"/>
      <c r="E27" s="127"/>
    </row>
    <row r="28" spans="2:5" x14ac:dyDescent="0.25">
      <c r="B28" s="126"/>
      <c r="C28" s="127"/>
      <c r="D28" s="128"/>
      <c r="E28" s="127"/>
    </row>
    <row r="29" spans="2:5" x14ac:dyDescent="0.25">
      <c r="B29" s="126"/>
      <c r="C29" s="127"/>
      <c r="D29" s="128"/>
      <c r="E29" s="127"/>
    </row>
    <row r="30" spans="2:5" x14ac:dyDescent="0.25">
      <c r="B30" s="126"/>
      <c r="C30" s="127"/>
      <c r="D30" s="128"/>
      <c r="E30" s="127"/>
    </row>
    <row r="31" spans="2:5" x14ac:dyDescent="0.25">
      <c r="B31" s="126"/>
      <c r="C31" s="127"/>
      <c r="D31" s="128"/>
      <c r="E31" s="127"/>
    </row>
    <row r="32" spans="2:5" x14ac:dyDescent="0.25">
      <c r="B32" s="126"/>
      <c r="C32" s="127"/>
      <c r="D32" s="128"/>
      <c r="E32" s="127"/>
    </row>
    <row r="33" spans="2:5" x14ac:dyDescent="0.25">
      <c r="B33" s="126"/>
      <c r="C33" s="127"/>
      <c r="D33" s="128"/>
      <c r="E33" s="127"/>
    </row>
    <row r="34" spans="2:5" x14ac:dyDescent="0.25">
      <c r="B34" s="126"/>
      <c r="C34" s="127"/>
      <c r="D34" s="128"/>
      <c r="E34" s="127"/>
    </row>
    <row r="35" spans="2:5" x14ac:dyDescent="0.25">
      <c r="B35" s="126"/>
      <c r="C35" s="127"/>
      <c r="D35" s="128"/>
      <c r="E35" s="127"/>
    </row>
    <row r="36" spans="2:5" x14ac:dyDescent="0.25">
      <c r="B36" s="126"/>
      <c r="C36" s="127"/>
      <c r="D36" s="128"/>
      <c r="E36" s="127"/>
    </row>
    <row r="37" spans="2:5" x14ac:dyDescent="0.25">
      <c r="B37" s="126"/>
      <c r="C37" s="127"/>
      <c r="D37" s="128"/>
      <c r="E37" s="127"/>
    </row>
    <row r="38" spans="2:5" x14ac:dyDescent="0.25">
      <c r="B38" s="126"/>
      <c r="C38" s="127"/>
      <c r="D38" s="128"/>
      <c r="E38" s="127"/>
    </row>
    <row r="39" spans="2:5" x14ac:dyDescent="0.25">
      <c r="B39" s="126"/>
      <c r="C39" s="127"/>
      <c r="D39" s="128"/>
      <c r="E39" s="127"/>
    </row>
    <row r="40" spans="2:5" x14ac:dyDescent="0.25">
      <c r="B40" s="126"/>
      <c r="C40" s="127"/>
      <c r="D40" s="128"/>
      <c r="E40" s="127"/>
    </row>
    <row r="41" spans="2:5" x14ac:dyDescent="0.25">
      <c r="B41" s="126"/>
      <c r="C41" s="127"/>
      <c r="D41" s="128"/>
      <c r="E41" s="127"/>
    </row>
    <row r="42" spans="2:5" x14ac:dyDescent="0.25">
      <c r="B42" s="126"/>
      <c r="C42" s="127"/>
      <c r="D42" s="128"/>
      <c r="E42" s="127"/>
    </row>
    <row r="43" spans="2:5" x14ac:dyDescent="0.25">
      <c r="B43" s="126"/>
      <c r="C43" s="127"/>
      <c r="D43" s="128"/>
      <c r="E43" s="127"/>
    </row>
    <row r="44" spans="2:5" x14ac:dyDescent="0.25">
      <c r="B44" s="126"/>
      <c r="C44" s="127"/>
      <c r="D44" s="128"/>
      <c r="E44" s="127"/>
    </row>
    <row r="45" spans="2:5" x14ac:dyDescent="0.25">
      <c r="B45" s="126"/>
      <c r="C45" s="127"/>
      <c r="D45" s="128"/>
      <c r="E45" s="127"/>
    </row>
    <row r="46" spans="2:5" x14ac:dyDescent="0.25">
      <c r="B46" s="126"/>
      <c r="C46" s="127"/>
      <c r="D46" s="128"/>
      <c r="E46" s="127"/>
    </row>
    <row r="47" spans="2:5" x14ac:dyDescent="0.25">
      <c r="B47" s="126"/>
      <c r="C47" s="127"/>
      <c r="D47" s="128"/>
      <c r="E47" s="127"/>
    </row>
    <row r="48" spans="2:5" x14ac:dyDescent="0.25">
      <c r="B48" s="126"/>
      <c r="C48" s="127"/>
      <c r="D48" s="128"/>
      <c r="E48" s="127"/>
    </row>
    <row r="49" spans="2:5" x14ac:dyDescent="0.25">
      <c r="B49" s="126"/>
      <c r="C49" s="127"/>
      <c r="D49" s="128"/>
      <c r="E49" s="127"/>
    </row>
    <row r="50" spans="2:5" x14ac:dyDescent="0.25">
      <c r="B50" s="126"/>
      <c r="C50" s="127"/>
      <c r="D50" s="128"/>
      <c r="E50" s="127"/>
    </row>
    <row r="51" spans="2:5" x14ac:dyDescent="0.25">
      <c r="B51" s="126"/>
      <c r="C51" s="127"/>
      <c r="D51" s="128"/>
      <c r="E51" s="127"/>
    </row>
    <row r="52" spans="2:5" x14ac:dyDescent="0.25">
      <c r="B52" s="126"/>
      <c r="C52" s="127"/>
      <c r="D52" s="128"/>
      <c r="E52" s="127"/>
    </row>
    <row r="53" spans="2:5" x14ac:dyDescent="0.25">
      <c r="B53" s="126"/>
      <c r="C53" s="127"/>
      <c r="D53" s="128"/>
      <c r="E53" s="127"/>
    </row>
    <row r="54" spans="2:5" x14ac:dyDescent="0.25">
      <c r="B54" s="126"/>
      <c r="C54" s="127"/>
      <c r="D54" s="128"/>
      <c r="E54" s="127"/>
    </row>
    <row r="55" spans="2:5" x14ac:dyDescent="0.25">
      <c r="B55" s="126"/>
      <c r="C55" s="127"/>
      <c r="D55" s="128"/>
      <c r="E55" s="127"/>
    </row>
    <row r="56" spans="2:5" x14ac:dyDescent="0.25">
      <c r="B56" s="126"/>
      <c r="C56" s="127"/>
      <c r="D56" s="128"/>
      <c r="E56" s="127"/>
    </row>
    <row r="57" spans="2:5" x14ac:dyDescent="0.25">
      <c r="B57" s="126"/>
      <c r="C57" s="127"/>
      <c r="D57" s="128"/>
      <c r="E57" s="127"/>
    </row>
    <row r="58" spans="2:5" x14ac:dyDescent="0.25">
      <c r="B58" s="126"/>
      <c r="C58" s="127"/>
      <c r="D58" s="128"/>
      <c r="E58" s="127"/>
    </row>
    <row r="59" spans="2:5" x14ac:dyDescent="0.25">
      <c r="B59" s="126"/>
      <c r="C59" s="127"/>
      <c r="D59" s="128"/>
      <c r="E59" s="127"/>
    </row>
    <row r="60" spans="2:5" x14ac:dyDescent="0.25">
      <c r="B60" s="126"/>
      <c r="C60" s="127"/>
      <c r="D60" s="128"/>
      <c r="E60" s="127"/>
    </row>
    <row r="61" spans="2:5" x14ac:dyDescent="0.25">
      <c r="B61" s="126"/>
      <c r="C61" s="127"/>
      <c r="D61" s="128"/>
      <c r="E61" s="127"/>
    </row>
    <row r="62" spans="2:5" x14ac:dyDescent="0.25">
      <c r="B62" s="126"/>
      <c r="C62" s="127"/>
      <c r="D62" s="128"/>
      <c r="E62" s="127"/>
    </row>
    <row r="63" spans="2:5" x14ac:dyDescent="0.25">
      <c r="B63" s="126"/>
      <c r="C63" s="127"/>
      <c r="D63" s="128"/>
      <c r="E63" s="127"/>
    </row>
    <row r="64" spans="2:5" x14ac:dyDescent="0.25">
      <c r="B64" s="126"/>
      <c r="C64" s="127"/>
      <c r="D64" s="128"/>
      <c r="E64" s="127"/>
    </row>
    <row r="65" spans="2:5" x14ac:dyDescent="0.25">
      <c r="B65" s="126"/>
      <c r="C65" s="127"/>
      <c r="D65" s="128"/>
      <c r="E65" s="127"/>
    </row>
    <row r="66" spans="2:5" x14ac:dyDescent="0.25">
      <c r="B66" s="126"/>
      <c r="C66" s="127"/>
      <c r="D66" s="128"/>
      <c r="E66" s="127"/>
    </row>
    <row r="67" spans="2:5" x14ac:dyDescent="0.25">
      <c r="B67" s="126"/>
      <c r="C67" s="127"/>
      <c r="D67" s="128"/>
      <c r="E67" s="127"/>
    </row>
    <row r="68" spans="2:5" x14ac:dyDescent="0.25">
      <c r="B68" s="126"/>
      <c r="C68" s="127"/>
      <c r="D68" s="128"/>
      <c r="E68" s="127"/>
    </row>
    <row r="69" spans="2:5" x14ac:dyDescent="0.25">
      <c r="B69" s="126"/>
      <c r="C69" s="127"/>
      <c r="D69" s="128"/>
      <c r="E69" s="127"/>
    </row>
    <row r="70" spans="2:5" x14ac:dyDescent="0.25">
      <c r="B70" s="126"/>
      <c r="C70" s="127"/>
      <c r="D70" s="128"/>
      <c r="E70" s="127"/>
    </row>
    <row r="71" spans="2:5" x14ac:dyDescent="0.25">
      <c r="B71" s="126"/>
      <c r="C71" s="127"/>
      <c r="D71" s="128"/>
      <c r="E71" s="127"/>
    </row>
    <row r="72" spans="2:5" x14ac:dyDescent="0.25">
      <c r="B72" s="126"/>
      <c r="C72" s="127"/>
      <c r="D72" s="128"/>
      <c r="E72" s="127"/>
    </row>
    <row r="73" spans="2:5" x14ac:dyDescent="0.25">
      <c r="B73" s="126"/>
      <c r="C73" s="127"/>
      <c r="D73" s="128"/>
      <c r="E73" s="127"/>
    </row>
    <row r="74" spans="2:5" x14ac:dyDescent="0.25">
      <c r="B74" s="126"/>
      <c r="C74" s="127"/>
      <c r="D74" s="128"/>
      <c r="E74" s="127"/>
    </row>
    <row r="75" spans="2:5" x14ac:dyDescent="0.25">
      <c r="B75" s="126"/>
      <c r="C75" s="127"/>
      <c r="D75" s="128"/>
      <c r="E75" s="127"/>
    </row>
    <row r="76" spans="2:5" x14ac:dyDescent="0.25">
      <c r="B76" s="126"/>
      <c r="C76" s="127"/>
      <c r="D76" s="128"/>
      <c r="E76" s="127"/>
    </row>
    <row r="77" spans="2:5" x14ac:dyDescent="0.25">
      <c r="B77" s="126"/>
      <c r="C77" s="127"/>
      <c r="D77" s="128"/>
      <c r="E77" s="127"/>
    </row>
    <row r="78" spans="2:5" x14ac:dyDescent="0.25">
      <c r="B78" s="126"/>
      <c r="C78" s="127"/>
      <c r="D78" s="128"/>
      <c r="E78" s="127"/>
    </row>
    <row r="79" spans="2:5" x14ac:dyDescent="0.25">
      <c r="B79" s="126"/>
      <c r="C79" s="127"/>
      <c r="D79" s="128"/>
      <c r="E79" s="127"/>
    </row>
    <row r="80" spans="2:5" x14ac:dyDescent="0.25">
      <c r="B80" s="126"/>
      <c r="C80" s="127"/>
      <c r="D80" s="128"/>
      <c r="E80" s="127"/>
    </row>
    <row r="81" spans="2:5" x14ac:dyDescent="0.25">
      <c r="B81" s="126"/>
      <c r="C81" s="127"/>
      <c r="D81" s="128"/>
      <c r="E81" s="127"/>
    </row>
    <row r="82" spans="2:5" x14ac:dyDescent="0.25">
      <c r="B82" s="126"/>
      <c r="C82" s="127"/>
      <c r="D82" s="128"/>
      <c r="E82" s="127"/>
    </row>
    <row r="83" spans="2:5" x14ac:dyDescent="0.25">
      <c r="B83" s="126"/>
      <c r="C83" s="127"/>
      <c r="D83" s="128"/>
      <c r="E83" s="127"/>
    </row>
    <row r="84" spans="2:5" x14ac:dyDescent="0.25">
      <c r="B84" s="126"/>
      <c r="C84" s="127"/>
      <c r="D84" s="128"/>
      <c r="E84" s="127"/>
    </row>
    <row r="85" spans="2:5" x14ac:dyDescent="0.25">
      <c r="B85" s="126"/>
      <c r="C85" s="127"/>
      <c r="D85" s="128"/>
      <c r="E85" s="127"/>
    </row>
    <row r="86" spans="2:5" x14ac:dyDescent="0.25">
      <c r="B86" s="126"/>
      <c r="C86" s="127"/>
      <c r="D86" s="128"/>
      <c r="E86" s="127"/>
    </row>
    <row r="87" spans="2:5" x14ac:dyDescent="0.25">
      <c r="B87" s="126"/>
      <c r="C87" s="127"/>
      <c r="D87" s="128"/>
      <c r="E87" s="127"/>
    </row>
    <row r="88" spans="2:5" x14ac:dyDescent="0.25">
      <c r="B88" s="126"/>
      <c r="C88" s="127"/>
      <c r="D88" s="128"/>
      <c r="E88" s="127"/>
    </row>
    <row r="89" spans="2:5" x14ac:dyDescent="0.25">
      <c r="B89" s="126"/>
      <c r="C89" s="127"/>
      <c r="D89" s="128"/>
      <c r="E89" s="127"/>
    </row>
    <row r="90" spans="2:5" x14ac:dyDescent="0.25">
      <c r="B90" s="126"/>
      <c r="C90" s="127"/>
      <c r="D90" s="128"/>
      <c r="E90" s="127"/>
    </row>
    <row r="91" spans="2:5" x14ac:dyDescent="0.25">
      <c r="B91" s="126"/>
      <c r="C91" s="127"/>
      <c r="D91" s="128"/>
      <c r="E91" s="127"/>
    </row>
    <row r="92" spans="2:5" x14ac:dyDescent="0.25">
      <c r="B92" s="126"/>
      <c r="C92" s="127"/>
      <c r="D92" s="128"/>
      <c r="E92" s="127"/>
    </row>
    <row r="93" spans="2:5" x14ac:dyDescent="0.25">
      <c r="B93" s="126"/>
      <c r="C93" s="127"/>
      <c r="D93" s="128"/>
      <c r="E93" s="127"/>
    </row>
    <row r="94" spans="2:5" x14ac:dyDescent="0.25">
      <c r="B94" s="126"/>
      <c r="C94" s="127"/>
      <c r="D94" s="128"/>
      <c r="E94" s="127"/>
    </row>
    <row r="95" spans="2:5" x14ac:dyDescent="0.25">
      <c r="B95" s="126"/>
      <c r="C95" s="127"/>
      <c r="D95" s="128"/>
      <c r="E95" s="127"/>
    </row>
    <row r="96" spans="2:5" x14ac:dyDescent="0.25">
      <c r="B96" s="126"/>
      <c r="C96" s="127"/>
      <c r="D96" s="128"/>
      <c r="E96" s="127"/>
    </row>
    <row r="97" spans="2:5" x14ac:dyDescent="0.25">
      <c r="B97" s="126"/>
      <c r="C97" s="127"/>
      <c r="D97" s="128"/>
      <c r="E97" s="127"/>
    </row>
    <row r="98" spans="2:5" x14ac:dyDescent="0.25">
      <c r="B98" s="126"/>
      <c r="C98" s="127"/>
      <c r="D98" s="128"/>
      <c r="E98" s="127"/>
    </row>
    <row r="99" spans="2:5" x14ac:dyDescent="0.25">
      <c r="B99" s="126"/>
      <c r="C99" s="127"/>
      <c r="D99" s="128"/>
      <c r="E99" s="127"/>
    </row>
    <row r="100" spans="2:5" x14ac:dyDescent="0.25">
      <c r="B100" s="126"/>
      <c r="C100" s="127"/>
      <c r="D100" s="128"/>
      <c r="E100" s="127"/>
    </row>
    <row r="101" spans="2:5" x14ac:dyDescent="0.25">
      <c r="B101" s="126"/>
      <c r="C101" s="127"/>
      <c r="D101" s="128"/>
      <c r="E101" s="127"/>
    </row>
    <row r="102" spans="2:5" x14ac:dyDescent="0.25">
      <c r="B102" s="126"/>
      <c r="C102" s="127"/>
      <c r="D102" s="128"/>
      <c r="E102" s="127"/>
    </row>
  </sheetData>
  <sheetProtection algorithmName="SHA-512" hashValue="rxRx7FVHeUBhLiMDVYuJNxwbhn/tXTq2dBr5bPQvfX9oZ9NNkkHEbqEtyY5wbiEFqNLrsORtWdLIEmFjiLErlQ==" saltValue="U3tHMvE7hLjGLW7lpyd8NA==" spinCount="100000" sheet="1" objects="1" scenarios="1"/>
  <mergeCells count="2">
    <mergeCell ref="B2:E2"/>
    <mergeCell ref="A4:A13"/>
  </mergeCells>
  <dataValidations count="4">
    <dataValidation type="list" allowBlank="1" showInputMessage="1" showErrorMessage="1" promptTitle="Sélectionnez une sous-opération " prompt="Cliquez sur le menu déroulant et associez une sous-opération au poste choisi tel que présenté dans les lignes 4 à 13_x000a_" sqref="C14:C102" xr:uid="{D42D8724-EA86-42C8-AB5F-470C1C9586AD}">
      <formula1>"Projets groupes opérationnels , Création groupes opérationnels , Diffusion projet"</formula1>
    </dataValidation>
    <dataValidation type="list" allowBlank="1" showInputMessage="1" showErrorMessage="1" promptTitle="Sélectionnez un poste de dépense" prompt="Cliquez sur le menu déroulant" sqref="B14:B102" xr:uid="{6840E2C1-19B9-40C8-9E2A-9B5EBBF6FF3F}">
      <formula1>"Echanges dev-perf-envir-eco , Renforcement sys-exploit , Adapt-prod-zone-contrainte , Id-protect-prod , Innov-bottom-up , Outils-num-agri-ali , Mentions-valo , Dev-gestion-risques , Fav-territ-souv-ali-écosys , Promouvoir savoir-faire-transfo-ressources"</formula1>
    </dataValidation>
    <dataValidation type="list" allowBlank="1" showInputMessage="1" showErrorMessage="1" sqref="D4:D102" xr:uid="{44A8E369-B58A-40C7-90D0-43CD51CA10FD}">
      <formula1>"Au réel, OCS"</formula1>
    </dataValidation>
    <dataValidation type="list" allowBlank="1" showInputMessage="1" showErrorMessage="1" sqref="E4:E102" xr:uid="{898F9E3B-0740-413F-9384-3A367A28DE33}">
      <formula1>"1- Frais personnel, 2 - Prestations et achat, 3 - Déplacement hébergement, 4- Contribution en nature, 5 - Coûts participation agricu , 6 - Amortissements, 7 - Coûts indirects"</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582AD-2E85-4970-86AD-8AB060B5682A}">
  <sheetPr>
    <tabColor theme="5" tint="0.39997558519241921"/>
    <pageSetUpPr fitToPage="1"/>
  </sheetPr>
  <dimension ref="A1:BE71"/>
  <sheetViews>
    <sheetView showGridLines="0" tabSelected="1" zoomScale="70" zoomScaleNormal="70" workbookViewId="0">
      <selection activeCell="G4" sqref="G4"/>
    </sheetView>
  </sheetViews>
  <sheetFormatPr baseColWidth="10" defaultColWidth="11.42578125" defaultRowHeight="15" outlineLevelCol="1" x14ac:dyDescent="0.25"/>
  <cols>
    <col min="1" max="3" width="27.42578125" style="18" customWidth="1"/>
    <col min="4" max="4" width="19.42578125" style="18" customWidth="1"/>
    <col min="5" max="5" width="22.42578125" style="18" customWidth="1"/>
    <col min="6" max="6" width="27.42578125" style="18" customWidth="1" outlineLevel="1"/>
    <col min="7" max="7" width="27.42578125" style="18" bestFit="1" customWidth="1" outlineLevel="1"/>
    <col min="8" max="8" width="23.42578125" style="18" customWidth="1" outlineLevel="1"/>
    <col min="9" max="9" width="24.7109375" style="18" customWidth="1" outlineLevel="1"/>
    <col min="10" max="10" width="28.140625" style="18" customWidth="1" outlineLevel="1"/>
    <col min="11" max="11" width="19.42578125" style="18" customWidth="1" outlineLevel="1"/>
    <col min="12" max="12" width="39" style="18" customWidth="1"/>
    <col min="13" max="13" width="15.42578125" style="18" customWidth="1"/>
    <col min="14" max="15" width="11.42578125" style="18"/>
    <col min="16" max="16" width="16.42578125" style="18" customWidth="1"/>
    <col min="17" max="17" width="28" style="18" customWidth="1"/>
    <col min="18" max="18" width="28.42578125" style="18" customWidth="1"/>
    <col min="19" max="19" width="17.42578125" style="18" customWidth="1"/>
    <col min="20" max="20" width="15.28515625" style="18" customWidth="1"/>
    <col min="21" max="21" width="18" style="18" customWidth="1"/>
    <col min="22" max="23" width="15.85546875" style="18" customWidth="1"/>
    <col min="24" max="24" width="16.42578125" style="18" customWidth="1"/>
    <col min="25" max="25" width="17.85546875" style="18" customWidth="1"/>
    <col min="26" max="26" width="17.140625" style="18" customWidth="1"/>
    <col min="27" max="16384" width="11.42578125" style="18"/>
  </cols>
  <sheetData>
    <row r="1" spans="1:30" ht="50.25" customHeight="1" x14ac:dyDescent="0.25">
      <c r="A1" s="557" t="s">
        <v>34</v>
      </c>
      <c r="B1" s="558"/>
      <c r="C1" s="558"/>
      <c r="D1" s="558"/>
      <c r="E1" s="558"/>
      <c r="F1" s="558"/>
      <c r="G1" s="559"/>
      <c r="H1" s="548" t="s">
        <v>294</v>
      </c>
      <c r="I1" s="546"/>
      <c r="J1" s="546"/>
      <c r="K1" s="546"/>
      <c r="L1" s="546"/>
      <c r="M1" s="547"/>
    </row>
    <row r="2" spans="1:30" ht="50.25" customHeight="1" x14ac:dyDescent="0.25">
      <c r="A2" s="560" t="s">
        <v>35</v>
      </c>
      <c r="B2" s="561"/>
      <c r="C2" s="561"/>
      <c r="D2" s="561"/>
      <c r="E2" s="561"/>
      <c r="F2" s="561"/>
      <c r="G2" s="561"/>
      <c r="H2" s="545" t="s">
        <v>295</v>
      </c>
      <c r="I2" s="546"/>
      <c r="J2" s="546"/>
      <c r="K2" s="546"/>
      <c r="L2" s="546"/>
      <c r="M2" s="547"/>
    </row>
    <row r="3" spans="1:30" ht="67.5" customHeight="1" x14ac:dyDescent="0.25">
      <c r="A3" s="562" t="s">
        <v>36</v>
      </c>
      <c r="B3" s="563"/>
      <c r="C3" s="120" t="s">
        <v>37</v>
      </c>
      <c r="D3" s="120" t="s">
        <v>38</v>
      </c>
      <c r="E3" s="120" t="s">
        <v>39</v>
      </c>
      <c r="F3" s="120" t="s">
        <v>40</v>
      </c>
      <c r="G3" s="118" t="s">
        <v>41</v>
      </c>
      <c r="H3" s="549" t="s">
        <v>36</v>
      </c>
      <c r="I3" s="550"/>
      <c r="J3" s="40" t="s">
        <v>296</v>
      </c>
      <c r="K3" s="40" t="s">
        <v>297</v>
      </c>
      <c r="L3" s="40" t="s">
        <v>298</v>
      </c>
      <c r="M3" s="41" t="s">
        <v>299</v>
      </c>
    </row>
    <row r="4" spans="1:30" ht="81.599999999999994" customHeight="1" thickBot="1" x14ac:dyDescent="0.3">
      <c r="A4" s="119" t="s">
        <v>42</v>
      </c>
      <c r="B4" s="463"/>
      <c r="C4" s="464"/>
      <c r="D4" s="465"/>
      <c r="E4" s="465"/>
      <c r="F4" s="465"/>
      <c r="G4" s="466"/>
      <c r="H4" s="42" t="s">
        <v>42</v>
      </c>
      <c r="I4" s="19">
        <f t="shared" ref="I4:J7" si="0">B5</f>
        <v>0</v>
      </c>
      <c r="J4" s="20">
        <f t="shared" si="0"/>
        <v>0</v>
      </c>
      <c r="K4" s="21"/>
      <c r="L4" s="21"/>
      <c r="M4" s="37">
        <f>J4-K4</f>
        <v>0</v>
      </c>
    </row>
    <row r="5" spans="1:30" ht="50.25" customHeight="1" x14ac:dyDescent="0.25">
      <c r="A5" s="119" t="s">
        <v>43</v>
      </c>
      <c r="B5" s="463"/>
      <c r="C5" s="464"/>
      <c r="D5" s="465"/>
      <c r="E5" s="465"/>
      <c r="F5" s="465"/>
      <c r="G5" s="466"/>
      <c r="H5" s="43" t="s">
        <v>43</v>
      </c>
      <c r="I5" s="19">
        <f t="shared" si="0"/>
        <v>0</v>
      </c>
      <c r="J5" s="20">
        <f t="shared" si="0"/>
        <v>0</v>
      </c>
      <c r="K5" s="21"/>
      <c r="L5" s="21"/>
      <c r="M5" s="37">
        <f t="shared" ref="M5:M8" si="1">J5-K5</f>
        <v>0</v>
      </c>
    </row>
    <row r="6" spans="1:30" ht="50.25" customHeight="1" x14ac:dyDescent="0.25">
      <c r="A6" s="119" t="s">
        <v>44</v>
      </c>
      <c r="B6" s="463"/>
      <c r="C6" s="464"/>
      <c r="D6" s="465"/>
      <c r="E6" s="465"/>
      <c r="F6" s="465"/>
      <c r="G6" s="466"/>
      <c r="H6" s="43" t="s">
        <v>44</v>
      </c>
      <c r="I6" s="19">
        <f t="shared" si="0"/>
        <v>0</v>
      </c>
      <c r="J6" s="20">
        <f t="shared" si="0"/>
        <v>0</v>
      </c>
      <c r="K6" s="21"/>
      <c r="L6" s="21"/>
      <c r="M6" s="37">
        <f t="shared" si="1"/>
        <v>0</v>
      </c>
    </row>
    <row r="7" spans="1:30" ht="50.25" customHeight="1" x14ac:dyDescent="0.25">
      <c r="A7" s="119" t="s">
        <v>45</v>
      </c>
      <c r="B7" s="463"/>
      <c r="C7" s="464"/>
      <c r="D7" s="465"/>
      <c r="E7" s="465"/>
      <c r="F7" s="465"/>
      <c r="G7" s="466"/>
      <c r="H7" s="43" t="s">
        <v>45</v>
      </c>
      <c r="I7" s="19">
        <f t="shared" si="0"/>
        <v>0</v>
      </c>
      <c r="J7" s="20">
        <f t="shared" si="0"/>
        <v>0</v>
      </c>
      <c r="K7" s="21"/>
      <c r="L7" s="21"/>
      <c r="M7" s="37">
        <f t="shared" si="1"/>
        <v>0</v>
      </c>
    </row>
    <row r="8" spans="1:30" ht="66.75" customHeight="1" thickBot="1" x14ac:dyDescent="0.3">
      <c r="A8" s="467" t="s">
        <v>46</v>
      </c>
      <c r="B8" s="468"/>
      <c r="C8" s="469"/>
      <c r="D8" s="470"/>
      <c r="E8" s="470"/>
      <c r="F8" s="470"/>
      <c r="G8" s="471"/>
      <c r="H8" s="40" t="s">
        <v>46</v>
      </c>
      <c r="I8" s="30"/>
      <c r="J8" s="38">
        <f>C9</f>
        <v>0</v>
      </c>
      <c r="K8" s="31"/>
      <c r="L8" s="31"/>
      <c r="M8" s="39">
        <f t="shared" si="1"/>
        <v>0</v>
      </c>
    </row>
    <row r="9" spans="1:30" ht="66.75" customHeight="1" thickBot="1" x14ac:dyDescent="0.3">
      <c r="B9" s="24" t="s">
        <v>47</v>
      </c>
      <c r="C9" s="20">
        <f>SUM(C4:C8)</f>
        <v>0</v>
      </c>
      <c r="D9" s="25"/>
      <c r="E9" s="25"/>
      <c r="F9" s="25"/>
      <c r="G9" s="25"/>
      <c r="I9" s="24" t="s">
        <v>47</v>
      </c>
      <c r="J9" s="20">
        <f>SUM(J4:J8)</f>
        <v>0</v>
      </c>
    </row>
    <row r="10" spans="1:30" ht="50.25" customHeight="1" thickBot="1" x14ac:dyDescent="0.3">
      <c r="A10" s="22"/>
      <c r="B10" s="22"/>
      <c r="C10" s="22"/>
      <c r="D10" s="22"/>
      <c r="E10" s="22"/>
      <c r="F10" s="22"/>
      <c r="G10" s="22"/>
      <c r="H10" s="22"/>
      <c r="I10" s="22"/>
      <c r="J10" s="22"/>
      <c r="K10" s="22"/>
    </row>
    <row r="11" spans="1:30" ht="50.25" customHeight="1" x14ac:dyDescent="0.25">
      <c r="A11" s="533" t="s">
        <v>3</v>
      </c>
      <c r="B11" s="534"/>
      <c r="C11" s="533" t="s">
        <v>4</v>
      </c>
      <c r="D11" s="534"/>
      <c r="E11" s="533" t="s">
        <v>5</v>
      </c>
      <c r="F11" s="534"/>
      <c r="G11" s="533" t="s">
        <v>6</v>
      </c>
      <c r="H11" s="534"/>
      <c r="I11" s="533" t="s">
        <v>12</v>
      </c>
      <c r="J11" s="534"/>
      <c r="K11" s="472"/>
      <c r="L11" s="473"/>
      <c r="M11" s="473"/>
      <c r="N11" s="473"/>
      <c r="O11" s="473"/>
      <c r="P11" s="473"/>
      <c r="Q11" s="473"/>
      <c r="R11" s="473"/>
      <c r="S11" s="473"/>
      <c r="T11" s="473"/>
      <c r="U11" s="473"/>
      <c r="V11" s="473"/>
      <c r="W11" s="473"/>
      <c r="X11" s="473"/>
      <c r="Y11" s="473"/>
      <c r="Z11" s="473"/>
      <c r="AA11" s="473"/>
      <c r="AB11" s="473"/>
      <c r="AC11" s="473"/>
      <c r="AD11" s="473"/>
    </row>
    <row r="12" spans="1:30" ht="50.25" customHeight="1" x14ac:dyDescent="0.25">
      <c r="A12" s="474" t="s">
        <v>48</v>
      </c>
      <c r="B12" s="466" t="s">
        <v>37</v>
      </c>
      <c r="C12" s="474" t="s">
        <v>48</v>
      </c>
      <c r="D12" s="466" t="s">
        <v>37</v>
      </c>
      <c r="E12" s="474" t="s">
        <v>48</v>
      </c>
      <c r="F12" s="466" t="s">
        <v>37</v>
      </c>
      <c r="G12" s="474" t="s">
        <v>48</v>
      </c>
      <c r="H12" s="466" t="s">
        <v>37</v>
      </c>
      <c r="I12" s="474" t="s">
        <v>48</v>
      </c>
      <c r="J12" s="466" t="s">
        <v>37</v>
      </c>
      <c r="K12" s="472"/>
      <c r="L12" s="473"/>
      <c r="M12" s="473"/>
      <c r="N12" s="473"/>
      <c r="O12" s="473"/>
      <c r="P12" s="473"/>
      <c r="Q12" s="473"/>
      <c r="R12" s="473"/>
      <c r="S12" s="473"/>
      <c r="T12" s="473"/>
      <c r="U12" s="473"/>
      <c r="V12" s="473"/>
      <c r="W12" s="473"/>
      <c r="X12" s="473"/>
      <c r="Y12" s="473"/>
      <c r="Z12" s="473"/>
      <c r="AA12" s="473"/>
      <c r="AB12" s="473"/>
      <c r="AC12" s="473"/>
      <c r="AD12" s="473"/>
    </row>
    <row r="13" spans="1:30" ht="50.25" customHeight="1" x14ac:dyDescent="0.25">
      <c r="A13" s="474" t="s">
        <v>49</v>
      </c>
      <c r="B13" s="475"/>
      <c r="C13" s="474" t="s">
        <v>49</v>
      </c>
      <c r="D13" s="475"/>
      <c r="E13" s="474" t="s">
        <v>49</v>
      </c>
      <c r="F13" s="475"/>
      <c r="G13" s="474" t="s">
        <v>49</v>
      </c>
      <c r="H13" s="475"/>
      <c r="I13" s="474" t="s">
        <v>49</v>
      </c>
      <c r="J13" s="475"/>
      <c r="K13" s="472"/>
      <c r="L13" s="473"/>
      <c r="M13" s="473"/>
      <c r="N13" s="473"/>
      <c r="O13" s="473"/>
      <c r="P13" s="473"/>
      <c r="Q13" s="473"/>
      <c r="R13" s="473"/>
      <c r="S13" s="473"/>
      <c r="T13" s="473"/>
      <c r="U13" s="473"/>
      <c r="V13" s="473"/>
      <c r="W13" s="473"/>
      <c r="X13" s="473"/>
      <c r="Y13" s="473"/>
      <c r="Z13" s="473"/>
      <c r="AA13" s="473"/>
      <c r="AB13" s="473"/>
      <c r="AC13" s="473"/>
      <c r="AD13" s="473"/>
    </row>
    <row r="14" spans="1:30" ht="50.25" customHeight="1" x14ac:dyDescent="0.25">
      <c r="A14" s="474" t="s">
        <v>50</v>
      </c>
      <c r="B14" s="475"/>
      <c r="C14" s="474" t="s">
        <v>50</v>
      </c>
      <c r="D14" s="475"/>
      <c r="E14" s="474" t="s">
        <v>50</v>
      </c>
      <c r="F14" s="475"/>
      <c r="G14" s="474" t="s">
        <v>50</v>
      </c>
      <c r="H14" s="475"/>
      <c r="I14" s="474" t="s">
        <v>50</v>
      </c>
      <c r="J14" s="475"/>
      <c r="K14" s="472"/>
      <c r="L14" s="473"/>
      <c r="M14" s="473"/>
      <c r="N14" s="473"/>
      <c r="O14" s="473"/>
      <c r="P14" s="473"/>
      <c r="Q14" s="473"/>
      <c r="R14" s="473"/>
      <c r="S14" s="473"/>
      <c r="T14" s="473"/>
      <c r="U14" s="473"/>
      <c r="V14" s="473"/>
      <c r="W14" s="473"/>
      <c r="X14" s="473"/>
      <c r="Y14" s="473"/>
      <c r="Z14" s="473"/>
      <c r="AA14" s="473"/>
      <c r="AB14" s="473"/>
      <c r="AC14" s="473"/>
      <c r="AD14" s="473"/>
    </row>
    <row r="15" spans="1:30" ht="50.25" customHeight="1" x14ac:dyDescent="0.25">
      <c r="A15" s="474" t="s">
        <v>51</v>
      </c>
      <c r="B15" s="475">
        <f>B13+B14</f>
        <v>0</v>
      </c>
      <c r="C15" s="474" t="s">
        <v>51</v>
      </c>
      <c r="D15" s="475">
        <f>D13+D14</f>
        <v>0</v>
      </c>
      <c r="E15" s="474" t="s">
        <v>51</v>
      </c>
      <c r="F15" s="475">
        <f>F13+F14</f>
        <v>0</v>
      </c>
      <c r="G15" s="474" t="s">
        <v>51</v>
      </c>
      <c r="H15" s="475">
        <f>H13+H14</f>
        <v>0</v>
      </c>
      <c r="I15" s="474" t="s">
        <v>51</v>
      </c>
      <c r="J15" s="475">
        <f>J13+J14</f>
        <v>0</v>
      </c>
      <c r="K15" s="472"/>
      <c r="L15" s="473"/>
      <c r="M15" s="473"/>
      <c r="N15" s="473"/>
      <c r="O15" s="473"/>
      <c r="P15" s="473"/>
      <c r="Q15" s="473"/>
      <c r="R15" s="473"/>
      <c r="S15" s="473"/>
      <c r="T15" s="473"/>
      <c r="U15" s="473"/>
      <c r="V15" s="473"/>
      <c r="W15" s="473"/>
      <c r="X15" s="473"/>
      <c r="Y15" s="473"/>
      <c r="Z15" s="473"/>
      <c r="AA15" s="473"/>
      <c r="AB15" s="473"/>
      <c r="AC15" s="473"/>
      <c r="AD15" s="473"/>
    </row>
    <row r="16" spans="1:30" ht="50.25" customHeight="1" x14ac:dyDescent="0.25">
      <c r="A16" s="476"/>
      <c r="B16" s="477"/>
      <c r="C16" s="472"/>
      <c r="D16" s="472"/>
      <c r="E16" s="472"/>
      <c r="F16" s="472"/>
      <c r="G16" s="472"/>
      <c r="H16" s="472"/>
      <c r="I16" s="472"/>
      <c r="J16" s="472"/>
      <c r="K16" s="472"/>
      <c r="L16" s="473"/>
      <c r="M16" s="473"/>
      <c r="N16" s="473"/>
      <c r="O16" s="473"/>
      <c r="P16" s="473"/>
      <c r="Q16" s="473"/>
      <c r="R16" s="473"/>
      <c r="S16" s="473"/>
      <c r="T16" s="473"/>
      <c r="U16" s="473"/>
      <c r="V16" s="473"/>
      <c r="W16" s="473"/>
      <c r="X16" s="473"/>
      <c r="Y16" s="473"/>
      <c r="Z16" s="473"/>
      <c r="AA16" s="473"/>
      <c r="AB16" s="473"/>
      <c r="AC16" s="473"/>
      <c r="AD16" s="473"/>
    </row>
    <row r="17" spans="1:54" ht="50.25" customHeight="1" x14ac:dyDescent="0.25">
      <c r="A17" s="532" t="s">
        <v>52</v>
      </c>
      <c r="B17" s="532"/>
      <c r="C17" s="532"/>
      <c r="D17" s="532"/>
      <c r="E17" s="532"/>
      <c r="F17" s="532"/>
      <c r="G17" s="532"/>
      <c r="H17" s="532"/>
      <c r="I17" s="532"/>
      <c r="J17" s="532"/>
      <c r="K17" s="472"/>
      <c r="L17" s="473"/>
      <c r="M17" s="473"/>
      <c r="N17" s="473"/>
      <c r="O17" s="473"/>
      <c r="P17" s="473"/>
      <c r="Q17" s="473"/>
      <c r="R17" s="473"/>
      <c r="S17" s="473"/>
      <c r="T17" s="473"/>
      <c r="U17" s="473"/>
      <c r="V17" s="473"/>
      <c r="W17" s="473"/>
      <c r="X17" s="473"/>
      <c r="Y17" s="473"/>
      <c r="Z17" s="473"/>
      <c r="AA17" s="473"/>
      <c r="AB17" s="473"/>
      <c r="AC17" s="473"/>
      <c r="AD17" s="473"/>
    </row>
    <row r="18" spans="1:54" ht="50.25" customHeight="1" x14ac:dyDescent="0.25">
      <c r="A18" s="528" t="s">
        <v>3</v>
      </c>
      <c r="B18" s="537"/>
      <c r="C18" s="528" t="s">
        <v>4</v>
      </c>
      <c r="D18" s="537"/>
      <c r="E18" s="528" t="s">
        <v>5</v>
      </c>
      <c r="F18" s="537"/>
      <c r="G18" s="528" t="s">
        <v>6</v>
      </c>
      <c r="H18" s="537"/>
      <c r="I18" s="528" t="s">
        <v>12</v>
      </c>
      <c r="J18" s="537"/>
      <c r="K18" s="472"/>
      <c r="L18" s="473"/>
      <c r="M18" s="473"/>
      <c r="N18" s="473"/>
      <c r="O18" s="473"/>
      <c r="P18" s="473"/>
      <c r="Q18" s="473"/>
      <c r="R18" s="473"/>
      <c r="S18" s="473"/>
      <c r="T18" s="473"/>
      <c r="U18" s="473"/>
      <c r="V18" s="473"/>
      <c r="W18" s="473"/>
      <c r="X18" s="473"/>
      <c r="Y18" s="473"/>
      <c r="Z18" s="473"/>
      <c r="AA18" s="473"/>
      <c r="AB18" s="473"/>
      <c r="AC18" s="473"/>
      <c r="AD18" s="473"/>
    </row>
    <row r="19" spans="1:54" ht="50.25" customHeight="1" x14ac:dyDescent="0.25">
      <c r="A19" s="474" t="s">
        <v>53</v>
      </c>
      <c r="B19" s="475" t="s">
        <v>54</v>
      </c>
      <c r="C19" s="474" t="s">
        <v>53</v>
      </c>
      <c r="D19" s="475" t="s">
        <v>54</v>
      </c>
      <c r="E19" s="474" t="s">
        <v>53</v>
      </c>
      <c r="F19" s="475" t="s">
        <v>54</v>
      </c>
      <c r="G19" s="474" t="s">
        <v>53</v>
      </c>
      <c r="H19" s="475" t="s">
        <v>54</v>
      </c>
      <c r="I19" s="474" t="s">
        <v>53</v>
      </c>
      <c r="J19" s="475" t="s">
        <v>54</v>
      </c>
      <c r="K19" s="472"/>
      <c r="L19" s="473"/>
      <c r="M19" s="473"/>
      <c r="N19" s="473"/>
      <c r="O19" s="473"/>
      <c r="P19" s="473"/>
      <c r="Q19" s="473"/>
      <c r="R19" s="473"/>
      <c r="S19" s="473"/>
      <c r="T19" s="473"/>
      <c r="U19" s="473"/>
      <c r="V19" s="473"/>
      <c r="W19" s="473"/>
      <c r="X19" s="473"/>
      <c r="Y19" s="473"/>
      <c r="Z19" s="473"/>
      <c r="AA19" s="473"/>
      <c r="AB19" s="473"/>
      <c r="AC19" s="473"/>
      <c r="AD19" s="473"/>
    </row>
    <row r="20" spans="1:54" ht="50.25" customHeight="1" x14ac:dyDescent="0.25">
      <c r="A20" s="535" t="s">
        <v>55</v>
      </c>
      <c r="B20" s="536"/>
      <c r="C20" s="535" t="s">
        <v>55</v>
      </c>
      <c r="D20" s="536"/>
      <c r="E20" s="535" t="s">
        <v>55</v>
      </c>
      <c r="F20" s="536"/>
      <c r="G20" s="535" t="s">
        <v>55</v>
      </c>
      <c r="H20" s="536"/>
      <c r="I20" s="535" t="s">
        <v>55</v>
      </c>
      <c r="J20" s="536"/>
      <c r="K20" s="478"/>
      <c r="L20" s="478"/>
      <c r="M20" s="478"/>
      <c r="N20" s="478"/>
      <c r="O20" s="478"/>
      <c r="P20" s="478"/>
      <c r="Q20" s="478"/>
      <c r="R20" s="478"/>
      <c r="S20" s="478"/>
      <c r="T20" s="478"/>
      <c r="U20" s="473"/>
      <c r="V20" s="473"/>
      <c r="W20" s="473"/>
      <c r="X20" s="473"/>
      <c r="Y20" s="473"/>
      <c r="Z20" s="473"/>
      <c r="AA20" s="473"/>
      <c r="AB20" s="473"/>
      <c r="AC20" s="473"/>
      <c r="AD20" s="473"/>
    </row>
    <row r="21" spans="1:54" ht="50.25" customHeight="1" x14ac:dyDescent="0.25">
      <c r="A21" s="474" t="s">
        <v>56</v>
      </c>
      <c r="B21" s="475"/>
      <c r="C21" s="474" t="s">
        <v>56</v>
      </c>
      <c r="D21" s="475"/>
      <c r="E21" s="474" t="s">
        <v>56</v>
      </c>
      <c r="F21" s="475"/>
      <c r="G21" s="474" t="s">
        <v>56</v>
      </c>
      <c r="H21" s="475"/>
      <c r="I21" s="474" t="s">
        <v>56</v>
      </c>
      <c r="J21" s="475"/>
      <c r="K21" s="478"/>
      <c r="L21" s="478"/>
      <c r="M21" s="478"/>
      <c r="N21" s="478"/>
      <c r="O21" s="478"/>
      <c r="P21" s="478"/>
      <c r="Q21" s="478"/>
      <c r="R21" s="478"/>
      <c r="S21" s="478"/>
      <c r="T21" s="478"/>
      <c r="U21" s="473"/>
      <c r="V21" s="473"/>
      <c r="W21" s="473"/>
      <c r="X21" s="473"/>
      <c r="Y21" s="473"/>
      <c r="Z21" s="473"/>
      <c r="AA21" s="473"/>
      <c r="AB21" s="473"/>
      <c r="AC21" s="473"/>
      <c r="AD21" s="473"/>
    </row>
    <row r="22" spans="1:54" ht="50.25" customHeight="1" x14ac:dyDescent="0.25">
      <c r="A22" s="474" t="s">
        <v>57</v>
      </c>
      <c r="B22" s="475"/>
      <c r="C22" s="474" t="s">
        <v>57</v>
      </c>
      <c r="D22" s="475"/>
      <c r="E22" s="474" t="s">
        <v>57</v>
      </c>
      <c r="F22" s="475"/>
      <c r="G22" s="474" t="s">
        <v>57</v>
      </c>
      <c r="H22" s="475"/>
      <c r="I22" s="474" t="s">
        <v>57</v>
      </c>
      <c r="J22" s="475"/>
      <c r="K22" s="478"/>
      <c r="L22" s="478"/>
      <c r="M22" s="478"/>
      <c r="N22" s="478"/>
      <c r="O22" s="478"/>
      <c r="P22" s="478"/>
      <c r="Q22" s="478"/>
      <c r="R22" s="478"/>
      <c r="S22" s="478"/>
      <c r="T22" s="478"/>
      <c r="U22" s="473"/>
      <c r="V22" s="473"/>
      <c r="W22" s="473"/>
      <c r="X22" s="473"/>
      <c r="Y22" s="473"/>
      <c r="Z22" s="473"/>
      <c r="AA22" s="473"/>
      <c r="AB22" s="473"/>
      <c r="AC22" s="473"/>
      <c r="AD22" s="473"/>
    </row>
    <row r="23" spans="1:54" ht="50.25" customHeight="1" x14ac:dyDescent="0.25">
      <c r="A23" s="474" t="s">
        <v>58</v>
      </c>
      <c r="B23" s="475"/>
      <c r="C23" s="474" t="s">
        <v>58</v>
      </c>
      <c r="D23" s="475"/>
      <c r="E23" s="474" t="s">
        <v>58</v>
      </c>
      <c r="F23" s="475"/>
      <c r="G23" s="474" t="s">
        <v>58</v>
      </c>
      <c r="H23" s="475"/>
      <c r="I23" s="474" t="s">
        <v>58</v>
      </c>
      <c r="J23" s="475"/>
      <c r="K23" s="478"/>
      <c r="L23" s="478"/>
      <c r="M23" s="478"/>
      <c r="N23" s="478"/>
      <c r="O23" s="478"/>
      <c r="P23" s="478"/>
      <c r="Q23" s="478"/>
      <c r="R23" s="478"/>
      <c r="S23" s="478"/>
      <c r="T23" s="478"/>
      <c r="U23" s="473"/>
      <c r="V23" s="473"/>
      <c r="W23" s="473"/>
      <c r="X23" s="473"/>
      <c r="Y23" s="473"/>
      <c r="Z23" s="473"/>
      <c r="AA23" s="473"/>
      <c r="AB23" s="473"/>
      <c r="AC23" s="473"/>
      <c r="AD23" s="473"/>
    </row>
    <row r="24" spans="1:54" ht="50.25" customHeight="1" x14ac:dyDescent="0.25">
      <c r="A24" s="474" t="s">
        <v>59</v>
      </c>
      <c r="B24" s="475">
        <f>SUM(B21:B23)</f>
        <v>0</v>
      </c>
      <c r="C24" s="474" t="s">
        <v>59</v>
      </c>
      <c r="D24" s="475">
        <f>SUM(D21:D23)</f>
        <v>0</v>
      </c>
      <c r="E24" s="474" t="s">
        <v>59</v>
      </c>
      <c r="F24" s="475">
        <f>SUM(F21:F23)</f>
        <v>0</v>
      </c>
      <c r="G24" s="474" t="s">
        <v>59</v>
      </c>
      <c r="H24" s="475">
        <f>SUM(H21:H23)</f>
        <v>0</v>
      </c>
      <c r="I24" s="474" t="s">
        <v>59</v>
      </c>
      <c r="J24" s="475">
        <f>SUM(J21:J23)</f>
        <v>0</v>
      </c>
      <c r="K24" s="478"/>
      <c r="L24" s="478"/>
      <c r="M24" s="478"/>
      <c r="N24" s="478"/>
      <c r="O24" s="478"/>
      <c r="P24" s="478"/>
      <c r="Q24" s="478"/>
      <c r="R24" s="478"/>
      <c r="S24" s="478"/>
      <c r="T24" s="478"/>
      <c r="U24" s="473"/>
      <c r="V24" s="473"/>
      <c r="W24" s="473"/>
      <c r="X24" s="473"/>
      <c r="Y24" s="473"/>
      <c r="Z24" s="473"/>
      <c r="AA24" s="473"/>
      <c r="AB24" s="473"/>
      <c r="AC24" s="473"/>
      <c r="AD24" s="473"/>
    </row>
    <row r="25" spans="1:54" ht="50.25" customHeight="1" x14ac:dyDescent="0.25">
      <c r="A25" s="535" t="s">
        <v>60</v>
      </c>
      <c r="B25" s="536"/>
      <c r="C25" s="535" t="s">
        <v>60</v>
      </c>
      <c r="D25" s="536"/>
      <c r="E25" s="535" t="s">
        <v>60</v>
      </c>
      <c r="F25" s="536"/>
      <c r="G25" s="535" t="s">
        <v>60</v>
      </c>
      <c r="H25" s="536"/>
      <c r="I25" s="535" t="s">
        <v>60</v>
      </c>
      <c r="J25" s="536"/>
      <c r="K25" s="478"/>
      <c r="L25" s="478"/>
      <c r="M25" s="478"/>
      <c r="N25" s="478"/>
      <c r="O25" s="478"/>
      <c r="P25" s="478"/>
      <c r="Q25" s="478"/>
      <c r="R25" s="478"/>
      <c r="S25" s="478"/>
      <c r="T25" s="478"/>
      <c r="U25" s="473"/>
      <c r="V25" s="473"/>
      <c r="W25" s="473"/>
      <c r="X25" s="473"/>
      <c r="Y25" s="473"/>
      <c r="Z25" s="473"/>
      <c r="AA25" s="473"/>
      <c r="AB25" s="473"/>
      <c r="AC25" s="473"/>
      <c r="AD25" s="473"/>
    </row>
    <row r="26" spans="1:54" ht="50.25" customHeight="1" x14ac:dyDescent="0.25">
      <c r="A26" s="474" t="s">
        <v>61</v>
      </c>
      <c r="B26" s="475"/>
      <c r="C26" s="474" t="s">
        <v>61</v>
      </c>
      <c r="D26" s="475"/>
      <c r="E26" s="474" t="s">
        <v>61</v>
      </c>
      <c r="F26" s="475"/>
      <c r="G26" s="474" t="s">
        <v>61</v>
      </c>
      <c r="H26" s="475"/>
      <c r="I26" s="474" t="s">
        <v>61</v>
      </c>
      <c r="J26" s="475"/>
      <c r="K26" s="478"/>
      <c r="L26" s="478"/>
      <c r="M26" s="478"/>
      <c r="N26" s="478"/>
      <c r="O26" s="478"/>
      <c r="P26" s="478"/>
      <c r="Q26" s="478"/>
      <c r="R26" s="478"/>
      <c r="S26" s="478"/>
      <c r="T26" s="478"/>
      <c r="U26" s="473"/>
      <c r="V26" s="473"/>
      <c r="W26" s="473"/>
      <c r="X26" s="473"/>
      <c r="Y26" s="473"/>
      <c r="Z26" s="473"/>
      <c r="AA26" s="473"/>
      <c r="AB26" s="473"/>
      <c r="AC26" s="473"/>
      <c r="AD26" s="473"/>
    </row>
    <row r="27" spans="1:54" ht="50.25" customHeight="1" x14ac:dyDescent="0.25">
      <c r="A27" s="479"/>
      <c r="B27" s="480"/>
      <c r="C27" s="479"/>
      <c r="D27" s="480"/>
      <c r="E27" s="479"/>
      <c r="F27" s="480"/>
      <c r="G27" s="479"/>
      <c r="H27" s="480"/>
      <c r="I27" s="479"/>
      <c r="J27" s="480"/>
      <c r="K27" s="478"/>
      <c r="L27" s="478"/>
      <c r="M27" s="478"/>
      <c r="N27" s="478"/>
      <c r="O27" s="478"/>
      <c r="P27" s="478"/>
      <c r="Q27" s="478"/>
      <c r="R27" s="478"/>
      <c r="S27" s="478"/>
      <c r="T27" s="478"/>
      <c r="U27" s="473"/>
      <c r="V27" s="473"/>
      <c r="W27" s="473"/>
      <c r="X27" s="473"/>
      <c r="Y27" s="473"/>
      <c r="Z27" s="473"/>
      <c r="AA27" s="473"/>
      <c r="AB27" s="473"/>
      <c r="AC27" s="473"/>
      <c r="AD27" s="473"/>
    </row>
    <row r="28" spans="1:54" ht="50.25" customHeight="1" thickBot="1" x14ac:dyDescent="0.3">
      <c r="A28" s="467" t="s">
        <v>62</v>
      </c>
      <c r="B28" s="481">
        <f>B26+B24</f>
        <v>0</v>
      </c>
      <c r="C28" s="467" t="s">
        <v>62</v>
      </c>
      <c r="D28" s="481">
        <f>D26+D24</f>
        <v>0</v>
      </c>
      <c r="E28" s="467" t="s">
        <v>62</v>
      </c>
      <c r="F28" s="481">
        <f>F26+F24</f>
        <v>0</v>
      </c>
      <c r="G28" s="467" t="s">
        <v>62</v>
      </c>
      <c r="H28" s="482">
        <f>H26+H24</f>
        <v>0</v>
      </c>
      <c r="I28" s="467" t="s">
        <v>62</v>
      </c>
      <c r="J28" s="482">
        <f>J26+J24</f>
        <v>0</v>
      </c>
      <c r="K28" s="478"/>
      <c r="L28" s="478"/>
      <c r="M28" s="478"/>
      <c r="N28" s="478"/>
      <c r="O28" s="478"/>
      <c r="P28" s="478"/>
      <c r="Q28" s="478"/>
      <c r="R28" s="478"/>
      <c r="S28" s="478"/>
      <c r="T28" s="478"/>
      <c r="U28" s="473"/>
      <c r="V28" s="473"/>
      <c r="W28" s="473"/>
      <c r="X28" s="473"/>
      <c r="Y28" s="473"/>
      <c r="Z28" s="473"/>
      <c r="AA28" s="473"/>
      <c r="AB28" s="473"/>
      <c r="AC28" s="473"/>
      <c r="AD28" s="473"/>
    </row>
    <row r="29" spans="1:54" ht="50.25" customHeight="1" thickBot="1" x14ac:dyDescent="0.3">
      <c r="A29" s="564" t="s">
        <v>63</v>
      </c>
      <c r="B29" s="565"/>
      <c r="C29" s="565"/>
      <c r="D29" s="565"/>
      <c r="E29" s="565"/>
      <c r="F29" s="566"/>
      <c r="G29" s="567">
        <f>SUM(B28+D28+F28+H28+J28)</f>
        <v>0</v>
      </c>
      <c r="H29" s="532"/>
      <c r="I29" s="532"/>
      <c r="J29" s="532"/>
      <c r="K29" s="478"/>
      <c r="L29" s="478"/>
      <c r="M29" s="478"/>
      <c r="N29" s="478"/>
      <c r="O29" s="478"/>
      <c r="P29" s="478"/>
      <c r="Q29" s="478"/>
      <c r="R29" s="478"/>
      <c r="S29" s="478"/>
      <c r="T29" s="478"/>
      <c r="U29" s="473"/>
      <c r="V29" s="473"/>
      <c r="W29" s="473"/>
      <c r="X29" s="473"/>
      <c r="Y29" s="473"/>
      <c r="Z29" s="473"/>
      <c r="AA29" s="473"/>
      <c r="AB29" s="473"/>
      <c r="AC29" s="473"/>
      <c r="AD29" s="473"/>
    </row>
    <row r="30" spans="1:54" ht="50.25" customHeight="1" x14ac:dyDescent="0.25">
      <c r="A30" s="22"/>
      <c r="B30" s="22"/>
      <c r="C30" s="22"/>
      <c r="D30" s="22"/>
      <c r="E30" s="22"/>
      <c r="F30" s="22"/>
      <c r="G30" s="22"/>
      <c r="H30" s="22"/>
      <c r="I30" s="22"/>
      <c r="J30" s="22"/>
      <c r="K30" s="22"/>
      <c r="N30" s="23"/>
      <c r="O30" s="23"/>
      <c r="P30" s="23"/>
      <c r="Q30" s="23"/>
      <c r="R30" s="23"/>
      <c r="S30" s="23"/>
      <c r="T30" s="23"/>
    </row>
    <row r="31" spans="1:54" ht="50.25" customHeight="1" x14ac:dyDescent="0.25">
      <c r="A31" s="530" t="s">
        <v>64</v>
      </c>
      <c r="B31" s="531"/>
      <c r="C31" s="531"/>
      <c r="D31" s="531"/>
      <c r="E31" s="531"/>
      <c r="F31" s="531"/>
      <c r="G31" s="531"/>
      <c r="H31" s="531"/>
      <c r="I31" s="531"/>
      <c r="J31" s="531"/>
      <c r="K31" s="531"/>
      <c r="L31" s="531"/>
      <c r="M31" s="531"/>
      <c r="N31" s="531"/>
      <c r="O31" s="531"/>
      <c r="P31" s="531"/>
      <c r="Q31" s="531"/>
      <c r="R31" s="531"/>
      <c r="S31" s="531"/>
      <c r="T31" s="531"/>
      <c r="U31" s="531"/>
      <c r="V31" s="531"/>
      <c r="W31" s="531"/>
      <c r="X31" s="531"/>
      <c r="Y31" s="531"/>
      <c r="Z31" s="531"/>
      <c r="AA31" s="531"/>
      <c r="AB31" s="531"/>
      <c r="AC31" s="531"/>
      <c r="AD31" s="531"/>
      <c r="AE31" s="473"/>
      <c r="AF31" s="473"/>
      <c r="AG31" s="473"/>
      <c r="AH31" s="473"/>
      <c r="AI31" s="473"/>
      <c r="AJ31" s="473"/>
      <c r="AK31" s="473"/>
      <c r="AL31" s="473"/>
      <c r="AM31" s="473"/>
      <c r="AN31" s="473"/>
      <c r="AO31" s="473"/>
      <c r="AP31" s="473"/>
      <c r="AQ31" s="473"/>
      <c r="AR31" s="473"/>
      <c r="AS31" s="473"/>
      <c r="AT31" s="473"/>
      <c r="AU31" s="473"/>
      <c r="AV31" s="473"/>
      <c r="AW31" s="473"/>
      <c r="AX31" s="473"/>
      <c r="AY31" s="473"/>
      <c r="AZ31" s="473"/>
      <c r="BA31" s="473"/>
      <c r="BB31" s="473"/>
    </row>
    <row r="32" spans="1:54" ht="50.25" customHeight="1" x14ac:dyDescent="0.25">
      <c r="A32" s="525" t="s">
        <v>3</v>
      </c>
      <c r="B32" s="526"/>
      <c r="C32" s="526"/>
      <c r="D32" s="526"/>
      <c r="E32" s="526"/>
      <c r="F32" s="527"/>
      <c r="G32" s="525" t="s">
        <v>4</v>
      </c>
      <c r="H32" s="526"/>
      <c r="I32" s="526"/>
      <c r="J32" s="526"/>
      <c r="K32" s="526"/>
      <c r="L32" s="527"/>
      <c r="M32" s="525" t="s">
        <v>5</v>
      </c>
      <c r="N32" s="526"/>
      <c r="O32" s="526"/>
      <c r="P32" s="526"/>
      <c r="Q32" s="526"/>
      <c r="R32" s="527"/>
      <c r="S32" s="525" t="s">
        <v>6</v>
      </c>
      <c r="T32" s="526"/>
      <c r="U32" s="526"/>
      <c r="V32" s="526"/>
      <c r="W32" s="526"/>
      <c r="X32" s="527"/>
      <c r="Y32" s="528" t="s">
        <v>12</v>
      </c>
      <c r="Z32" s="529"/>
      <c r="AA32" s="529"/>
      <c r="AB32" s="529"/>
      <c r="AC32" s="529"/>
      <c r="AD32" s="529"/>
      <c r="AE32" s="473"/>
      <c r="AF32" s="473"/>
      <c r="AG32" s="473"/>
      <c r="AH32" s="473"/>
      <c r="AI32" s="473"/>
      <c r="AJ32" s="473"/>
      <c r="AK32" s="473"/>
      <c r="AL32" s="473"/>
      <c r="AM32" s="473"/>
      <c r="AN32" s="473"/>
      <c r="AO32" s="473"/>
      <c r="AP32" s="473"/>
      <c r="AQ32" s="473"/>
      <c r="AR32" s="473"/>
      <c r="AS32" s="473"/>
      <c r="AT32" s="473"/>
      <c r="AU32" s="473"/>
      <c r="AV32" s="473"/>
      <c r="AW32" s="473"/>
      <c r="AX32" s="473"/>
      <c r="AY32" s="473"/>
      <c r="AZ32" s="473"/>
      <c r="BA32" s="473"/>
      <c r="BB32" s="473"/>
    </row>
    <row r="33" spans="1:54" ht="46.5" customHeight="1" x14ac:dyDescent="0.25">
      <c r="A33" s="538" t="s">
        <v>65</v>
      </c>
      <c r="B33" s="465" t="s">
        <v>66</v>
      </c>
      <c r="C33" s="465" t="s">
        <v>67</v>
      </c>
      <c r="D33" s="465" t="s">
        <v>68</v>
      </c>
      <c r="E33" s="465" t="s">
        <v>291</v>
      </c>
      <c r="F33" s="466" t="s">
        <v>69</v>
      </c>
      <c r="G33" s="483" t="s">
        <v>65</v>
      </c>
      <c r="H33" s="465" t="s">
        <v>66</v>
      </c>
      <c r="I33" s="465" t="s">
        <v>67</v>
      </c>
      <c r="J33" s="465" t="s">
        <v>68</v>
      </c>
      <c r="K33" s="465" t="s">
        <v>291</v>
      </c>
      <c r="L33" s="466" t="s">
        <v>69</v>
      </c>
      <c r="M33" s="483" t="s">
        <v>65</v>
      </c>
      <c r="N33" s="465" t="s">
        <v>66</v>
      </c>
      <c r="O33" s="465" t="s">
        <v>67</v>
      </c>
      <c r="P33" s="465" t="s">
        <v>68</v>
      </c>
      <c r="Q33" s="465" t="s">
        <v>291</v>
      </c>
      <c r="R33" s="466" t="s">
        <v>69</v>
      </c>
      <c r="S33" s="483" t="s">
        <v>65</v>
      </c>
      <c r="T33" s="465" t="s">
        <v>66</v>
      </c>
      <c r="U33" s="465" t="s">
        <v>67</v>
      </c>
      <c r="V33" s="465" t="s">
        <v>68</v>
      </c>
      <c r="W33" s="465" t="s">
        <v>291</v>
      </c>
      <c r="X33" s="466" t="s">
        <v>69</v>
      </c>
      <c r="Y33" s="483" t="s">
        <v>65</v>
      </c>
      <c r="Z33" s="465" t="s">
        <v>66</v>
      </c>
      <c r="AA33" s="465" t="s">
        <v>67</v>
      </c>
      <c r="AB33" s="465" t="s">
        <v>68</v>
      </c>
      <c r="AC33" s="465" t="s">
        <v>291</v>
      </c>
      <c r="AD33" s="466" t="s">
        <v>69</v>
      </c>
      <c r="AE33" s="473"/>
      <c r="AF33" s="473"/>
      <c r="AG33" s="473"/>
      <c r="AH33" s="473"/>
      <c r="AI33" s="473"/>
      <c r="AJ33" s="473"/>
      <c r="AK33" s="473"/>
      <c r="AL33" s="473"/>
      <c r="AM33" s="473"/>
      <c r="AN33" s="473"/>
      <c r="AO33" s="473"/>
      <c r="AP33" s="473"/>
      <c r="AQ33" s="473"/>
      <c r="AR33" s="473"/>
      <c r="AS33" s="473"/>
      <c r="AT33" s="473"/>
      <c r="AU33" s="473"/>
      <c r="AV33" s="473"/>
      <c r="AW33" s="473"/>
      <c r="AX33" s="473"/>
      <c r="AY33" s="473"/>
      <c r="AZ33" s="473"/>
      <c r="BA33" s="473"/>
      <c r="BB33" s="473"/>
    </row>
    <row r="34" spans="1:54" ht="85.5" customHeight="1" x14ac:dyDescent="0.25">
      <c r="A34" s="539"/>
      <c r="B34" s="484" t="s">
        <v>70</v>
      </c>
      <c r="C34" s="485" t="s">
        <v>71</v>
      </c>
      <c r="D34" s="485" t="s">
        <v>292</v>
      </c>
      <c r="E34" s="485" t="s">
        <v>293</v>
      </c>
      <c r="F34" s="486" t="s">
        <v>72</v>
      </c>
      <c r="G34" s="487"/>
      <c r="H34" s="484" t="s">
        <v>70</v>
      </c>
      <c r="I34" s="485" t="s">
        <v>71</v>
      </c>
      <c r="J34" s="485" t="s">
        <v>292</v>
      </c>
      <c r="K34" s="485" t="s">
        <v>293</v>
      </c>
      <c r="L34" s="486" t="s">
        <v>72</v>
      </c>
      <c r="M34" s="487"/>
      <c r="N34" s="484" t="s">
        <v>70</v>
      </c>
      <c r="O34" s="485" t="s">
        <v>71</v>
      </c>
      <c r="P34" s="485" t="s">
        <v>292</v>
      </c>
      <c r="Q34" s="485" t="s">
        <v>293</v>
      </c>
      <c r="R34" s="486" t="s">
        <v>72</v>
      </c>
      <c r="S34" s="487"/>
      <c r="T34" s="484" t="s">
        <v>70</v>
      </c>
      <c r="U34" s="485" t="s">
        <v>71</v>
      </c>
      <c r="V34" s="485" t="s">
        <v>292</v>
      </c>
      <c r="W34" s="485" t="s">
        <v>293</v>
      </c>
      <c r="X34" s="486" t="s">
        <v>72</v>
      </c>
      <c r="Y34" s="487"/>
      <c r="Z34" s="484" t="s">
        <v>70</v>
      </c>
      <c r="AA34" s="485" t="s">
        <v>71</v>
      </c>
      <c r="AB34" s="485" t="s">
        <v>292</v>
      </c>
      <c r="AC34" s="485" t="s">
        <v>293</v>
      </c>
      <c r="AD34" s="486" t="s">
        <v>72</v>
      </c>
      <c r="AE34" s="473"/>
      <c r="AF34" s="473"/>
      <c r="AG34" s="473"/>
      <c r="AH34" s="473"/>
      <c r="AI34" s="473"/>
      <c r="AJ34" s="473"/>
      <c r="AK34" s="473"/>
      <c r="AL34" s="473"/>
      <c r="AM34" s="473"/>
      <c r="AN34" s="473"/>
      <c r="AO34" s="473"/>
      <c r="AP34" s="473"/>
      <c r="AQ34" s="473"/>
      <c r="AR34" s="473"/>
      <c r="AS34" s="473"/>
      <c r="AT34" s="473"/>
      <c r="AU34" s="473"/>
      <c r="AV34" s="473"/>
      <c r="AW34" s="473"/>
      <c r="AX34" s="473"/>
      <c r="AY34" s="473"/>
      <c r="AZ34" s="473"/>
      <c r="BA34" s="473"/>
      <c r="BB34" s="473"/>
    </row>
    <row r="35" spans="1:54" x14ac:dyDescent="0.25">
      <c r="A35" s="488" t="s">
        <v>73</v>
      </c>
      <c r="B35" s="128"/>
      <c r="C35" s="128"/>
      <c r="D35" s="465"/>
      <c r="E35" s="465"/>
      <c r="F35" s="466"/>
      <c r="G35" s="488" t="s">
        <v>73</v>
      </c>
      <c r="H35" s="128"/>
      <c r="I35" s="128"/>
      <c r="J35" s="465"/>
      <c r="K35" s="465"/>
      <c r="L35" s="466"/>
      <c r="M35" s="488" t="s">
        <v>73</v>
      </c>
      <c r="N35" s="128"/>
      <c r="O35" s="128"/>
      <c r="P35" s="465"/>
      <c r="Q35" s="465"/>
      <c r="R35" s="466"/>
      <c r="S35" s="488" t="s">
        <v>73</v>
      </c>
      <c r="T35" s="128"/>
      <c r="U35" s="128"/>
      <c r="V35" s="465"/>
      <c r="W35" s="465"/>
      <c r="X35" s="466"/>
      <c r="Y35" s="488" t="s">
        <v>73</v>
      </c>
      <c r="Z35" s="128"/>
      <c r="AA35" s="128"/>
      <c r="AB35" s="465"/>
      <c r="AC35" s="465"/>
      <c r="AD35" s="466"/>
      <c r="AE35" s="473"/>
      <c r="AF35" s="473"/>
      <c r="AG35" s="473"/>
      <c r="AH35" s="473"/>
      <c r="AI35" s="473"/>
      <c r="AJ35" s="473"/>
      <c r="AK35" s="473"/>
      <c r="AL35" s="473"/>
      <c r="AM35" s="473"/>
      <c r="AN35" s="473"/>
      <c r="AO35" s="473"/>
      <c r="AP35" s="473"/>
      <c r="AQ35" s="473"/>
      <c r="AR35" s="473"/>
      <c r="AS35" s="473"/>
      <c r="AT35" s="473"/>
      <c r="AU35" s="473"/>
      <c r="AV35" s="473"/>
      <c r="AW35" s="473"/>
      <c r="AX35" s="473"/>
      <c r="AY35" s="473"/>
      <c r="AZ35" s="473"/>
      <c r="BA35" s="473"/>
      <c r="BB35" s="473"/>
    </row>
    <row r="36" spans="1:54" x14ac:dyDescent="0.25">
      <c r="A36" s="488">
        <v>1</v>
      </c>
      <c r="B36" s="128"/>
      <c r="C36" s="128"/>
      <c r="D36" s="489"/>
      <c r="E36" s="489"/>
      <c r="F36" s="490"/>
      <c r="G36" s="488">
        <v>1</v>
      </c>
      <c r="H36" s="128"/>
      <c r="I36" s="128"/>
      <c r="J36" s="489"/>
      <c r="K36" s="489"/>
      <c r="L36" s="490"/>
      <c r="M36" s="488">
        <v>1</v>
      </c>
      <c r="N36" s="128"/>
      <c r="O36" s="128"/>
      <c r="P36" s="489"/>
      <c r="Q36" s="489"/>
      <c r="R36" s="490"/>
      <c r="S36" s="488">
        <v>1</v>
      </c>
      <c r="T36" s="128"/>
      <c r="U36" s="128"/>
      <c r="V36" s="489"/>
      <c r="W36" s="489"/>
      <c r="X36" s="490"/>
      <c r="Y36" s="488">
        <v>1</v>
      </c>
      <c r="Z36" s="128"/>
      <c r="AA36" s="128"/>
      <c r="AB36" s="489"/>
      <c r="AC36" s="489"/>
      <c r="AD36" s="490"/>
      <c r="AE36" s="473"/>
      <c r="AF36" s="473"/>
      <c r="AG36" s="473"/>
      <c r="AH36" s="473"/>
      <c r="AI36" s="473"/>
      <c r="AJ36" s="473"/>
      <c r="AK36" s="473"/>
      <c r="AL36" s="473"/>
      <c r="AM36" s="473"/>
      <c r="AN36" s="473"/>
      <c r="AO36" s="473"/>
      <c r="AP36" s="473"/>
      <c r="AQ36" s="473"/>
      <c r="AR36" s="473"/>
      <c r="AS36" s="473"/>
      <c r="AT36" s="473"/>
      <c r="AU36" s="473"/>
      <c r="AV36" s="473"/>
      <c r="AW36" s="473"/>
      <c r="AX36" s="473"/>
      <c r="AY36" s="473"/>
      <c r="AZ36" s="473"/>
      <c r="BA36" s="473"/>
      <c r="BB36" s="473"/>
    </row>
    <row r="37" spans="1:54" x14ac:dyDescent="0.25">
      <c r="A37" s="488">
        <v>2</v>
      </c>
      <c r="B37" s="128"/>
      <c r="C37" s="128"/>
      <c r="D37" s="489"/>
      <c r="E37" s="489"/>
      <c r="F37" s="490"/>
      <c r="G37" s="488">
        <v>2</v>
      </c>
      <c r="H37" s="128"/>
      <c r="I37" s="128"/>
      <c r="J37" s="489"/>
      <c r="K37" s="489"/>
      <c r="L37" s="490"/>
      <c r="M37" s="488">
        <v>2</v>
      </c>
      <c r="N37" s="128"/>
      <c r="O37" s="128"/>
      <c r="P37" s="489"/>
      <c r="Q37" s="489"/>
      <c r="R37" s="490"/>
      <c r="S37" s="488">
        <v>2</v>
      </c>
      <c r="T37" s="128"/>
      <c r="U37" s="128"/>
      <c r="V37" s="489"/>
      <c r="W37" s="489"/>
      <c r="X37" s="490"/>
      <c r="Y37" s="488">
        <v>2</v>
      </c>
      <c r="Z37" s="128"/>
      <c r="AA37" s="128"/>
      <c r="AB37" s="489"/>
      <c r="AC37" s="489"/>
      <c r="AD37" s="490"/>
      <c r="AE37" s="473"/>
      <c r="AF37" s="473"/>
      <c r="AG37" s="473"/>
      <c r="AH37" s="473"/>
      <c r="AI37" s="473"/>
      <c r="AJ37" s="473"/>
      <c r="AK37" s="473"/>
      <c r="AL37" s="473"/>
      <c r="AM37" s="473"/>
      <c r="AN37" s="473"/>
      <c r="AO37" s="473"/>
      <c r="AP37" s="473"/>
      <c r="AQ37" s="473"/>
      <c r="AR37" s="473"/>
      <c r="AS37" s="473"/>
      <c r="AT37" s="473"/>
      <c r="AU37" s="473"/>
      <c r="AV37" s="473"/>
      <c r="AW37" s="473"/>
      <c r="AX37" s="473"/>
      <c r="AY37" s="473"/>
      <c r="AZ37" s="473"/>
      <c r="BA37" s="473"/>
      <c r="BB37" s="473"/>
    </row>
    <row r="38" spans="1:54" x14ac:dyDescent="0.25">
      <c r="A38" s="488">
        <v>3</v>
      </c>
      <c r="B38" s="128"/>
      <c r="C38" s="128"/>
      <c r="D38" s="489"/>
      <c r="E38" s="489"/>
      <c r="F38" s="490"/>
      <c r="G38" s="488">
        <v>3</v>
      </c>
      <c r="H38" s="128"/>
      <c r="I38" s="128"/>
      <c r="J38" s="489"/>
      <c r="K38" s="489"/>
      <c r="L38" s="490"/>
      <c r="M38" s="488">
        <v>3</v>
      </c>
      <c r="N38" s="128"/>
      <c r="O38" s="128"/>
      <c r="P38" s="489"/>
      <c r="Q38" s="489"/>
      <c r="R38" s="490"/>
      <c r="S38" s="488">
        <v>3</v>
      </c>
      <c r="T38" s="128"/>
      <c r="U38" s="128"/>
      <c r="V38" s="489"/>
      <c r="W38" s="489"/>
      <c r="X38" s="490"/>
      <c r="Y38" s="488">
        <v>3</v>
      </c>
      <c r="Z38" s="128"/>
      <c r="AA38" s="128"/>
      <c r="AB38" s="489"/>
      <c r="AC38" s="489"/>
      <c r="AD38" s="490"/>
      <c r="AE38" s="473"/>
      <c r="AF38" s="473"/>
      <c r="AG38" s="473"/>
      <c r="AH38" s="473"/>
      <c r="AI38" s="473"/>
      <c r="AJ38" s="473"/>
      <c r="AK38" s="473"/>
      <c r="AL38" s="473"/>
      <c r="AM38" s="473"/>
      <c r="AN38" s="473"/>
      <c r="AO38" s="473"/>
      <c r="AP38" s="473"/>
      <c r="AQ38" s="473"/>
      <c r="AR38" s="473"/>
      <c r="AS38" s="473"/>
      <c r="AT38" s="473"/>
      <c r="AU38" s="473"/>
      <c r="AV38" s="473"/>
      <c r="AW38" s="473"/>
      <c r="AX38" s="473"/>
      <c r="AY38" s="473"/>
      <c r="AZ38" s="473"/>
      <c r="BA38" s="473"/>
      <c r="BB38" s="473"/>
    </row>
    <row r="39" spans="1:54" x14ac:dyDescent="0.25">
      <c r="A39" s="488">
        <v>4</v>
      </c>
      <c r="B39" s="128"/>
      <c r="C39" s="128"/>
      <c r="D39" s="489"/>
      <c r="E39" s="489"/>
      <c r="F39" s="490"/>
      <c r="G39" s="488">
        <v>4</v>
      </c>
      <c r="H39" s="128"/>
      <c r="I39" s="128"/>
      <c r="J39" s="489"/>
      <c r="K39" s="489"/>
      <c r="L39" s="490"/>
      <c r="M39" s="488">
        <v>4</v>
      </c>
      <c r="N39" s="128"/>
      <c r="O39" s="128"/>
      <c r="P39" s="489"/>
      <c r="Q39" s="489"/>
      <c r="R39" s="490"/>
      <c r="S39" s="488">
        <v>4</v>
      </c>
      <c r="T39" s="128"/>
      <c r="U39" s="128"/>
      <c r="V39" s="489"/>
      <c r="W39" s="489"/>
      <c r="X39" s="490"/>
      <c r="Y39" s="488">
        <v>4</v>
      </c>
      <c r="Z39" s="128"/>
      <c r="AA39" s="128"/>
      <c r="AB39" s="489"/>
      <c r="AC39" s="489"/>
      <c r="AD39" s="490"/>
      <c r="AE39" s="473"/>
      <c r="AF39" s="473"/>
      <c r="AG39" s="473"/>
      <c r="AH39" s="473"/>
      <c r="AI39" s="473"/>
      <c r="AJ39" s="473"/>
      <c r="AK39" s="473"/>
      <c r="AL39" s="473"/>
      <c r="AM39" s="473"/>
      <c r="AN39" s="473"/>
      <c r="AO39" s="473"/>
      <c r="AP39" s="473"/>
      <c r="AQ39" s="473"/>
      <c r="AR39" s="473"/>
      <c r="AS39" s="473"/>
      <c r="AT39" s="473"/>
      <c r="AU39" s="473"/>
      <c r="AV39" s="473"/>
      <c r="AW39" s="473"/>
      <c r="AX39" s="473"/>
      <c r="AY39" s="473"/>
      <c r="AZ39" s="473"/>
      <c r="BA39" s="473"/>
      <c r="BB39" s="473"/>
    </row>
    <row r="40" spans="1:54" x14ac:dyDescent="0.25">
      <c r="A40" s="488">
        <v>5</v>
      </c>
      <c r="B40" s="128"/>
      <c r="C40" s="128"/>
      <c r="D40" s="489"/>
      <c r="E40" s="489"/>
      <c r="F40" s="490"/>
      <c r="G40" s="488">
        <v>5</v>
      </c>
      <c r="H40" s="128"/>
      <c r="I40" s="128"/>
      <c r="J40" s="489"/>
      <c r="K40" s="489"/>
      <c r="L40" s="490"/>
      <c r="M40" s="488">
        <v>5</v>
      </c>
      <c r="N40" s="128"/>
      <c r="O40" s="128"/>
      <c r="P40" s="489"/>
      <c r="Q40" s="489"/>
      <c r="R40" s="490"/>
      <c r="S40" s="488">
        <v>5</v>
      </c>
      <c r="T40" s="128"/>
      <c r="U40" s="128"/>
      <c r="V40" s="489"/>
      <c r="W40" s="489"/>
      <c r="X40" s="490"/>
      <c r="Y40" s="488">
        <v>5</v>
      </c>
      <c r="Z40" s="128"/>
      <c r="AA40" s="128"/>
      <c r="AB40" s="489"/>
      <c r="AC40" s="489"/>
      <c r="AD40" s="490"/>
      <c r="AE40" s="473"/>
      <c r="AF40" s="473"/>
      <c r="AG40" s="473"/>
      <c r="AH40" s="473"/>
      <c r="AI40" s="473"/>
      <c r="AJ40" s="473"/>
      <c r="AK40" s="473"/>
      <c r="AL40" s="473"/>
      <c r="AM40" s="473"/>
      <c r="AN40" s="473"/>
      <c r="AO40" s="473"/>
      <c r="AP40" s="473"/>
      <c r="AQ40" s="473"/>
      <c r="AR40" s="473"/>
      <c r="AS40" s="473"/>
      <c r="AT40" s="473"/>
      <c r="AU40" s="473"/>
      <c r="AV40" s="473"/>
      <c r="AW40" s="473"/>
      <c r="AX40" s="473"/>
      <c r="AY40" s="473"/>
      <c r="AZ40" s="473"/>
      <c r="BA40" s="473"/>
      <c r="BB40" s="473"/>
    </row>
    <row r="41" spans="1:54" x14ac:dyDescent="0.25">
      <c r="A41" s="488">
        <v>6</v>
      </c>
      <c r="B41" s="128"/>
      <c r="C41" s="128"/>
      <c r="D41" s="489"/>
      <c r="E41" s="489"/>
      <c r="F41" s="490"/>
      <c r="G41" s="488">
        <v>6</v>
      </c>
      <c r="H41" s="128"/>
      <c r="I41" s="128"/>
      <c r="J41" s="489"/>
      <c r="K41" s="489"/>
      <c r="L41" s="490"/>
      <c r="M41" s="488">
        <v>6</v>
      </c>
      <c r="N41" s="128"/>
      <c r="O41" s="128"/>
      <c r="P41" s="489"/>
      <c r="Q41" s="489"/>
      <c r="R41" s="490"/>
      <c r="S41" s="488">
        <v>6</v>
      </c>
      <c r="T41" s="128"/>
      <c r="U41" s="128"/>
      <c r="V41" s="489"/>
      <c r="W41" s="489"/>
      <c r="X41" s="490"/>
      <c r="Y41" s="488">
        <v>6</v>
      </c>
      <c r="Z41" s="128"/>
      <c r="AA41" s="128"/>
      <c r="AB41" s="489"/>
      <c r="AC41" s="489"/>
      <c r="AD41" s="490"/>
      <c r="AE41" s="473"/>
      <c r="AF41" s="473"/>
      <c r="AG41" s="473"/>
      <c r="AH41" s="473"/>
      <c r="AI41" s="473"/>
      <c r="AJ41" s="473"/>
      <c r="AK41" s="473"/>
      <c r="AL41" s="473"/>
      <c r="AM41" s="473"/>
      <c r="AN41" s="473"/>
      <c r="AO41" s="473"/>
      <c r="AP41" s="473"/>
      <c r="AQ41" s="473"/>
      <c r="AR41" s="473"/>
      <c r="AS41" s="473"/>
      <c r="AT41" s="473"/>
      <c r="AU41" s="473"/>
      <c r="AV41" s="473"/>
      <c r="AW41" s="473"/>
      <c r="AX41" s="473"/>
      <c r="AY41" s="473"/>
      <c r="AZ41" s="473"/>
      <c r="BA41" s="473"/>
      <c r="BB41" s="473"/>
    </row>
    <row r="42" spans="1:54" x14ac:dyDescent="0.25">
      <c r="A42" s="488">
        <v>7</v>
      </c>
      <c r="B42" s="128"/>
      <c r="C42" s="128"/>
      <c r="D42" s="489"/>
      <c r="E42" s="489"/>
      <c r="F42" s="490"/>
      <c r="G42" s="488">
        <v>7</v>
      </c>
      <c r="H42" s="128"/>
      <c r="I42" s="128"/>
      <c r="J42" s="489"/>
      <c r="K42" s="489"/>
      <c r="L42" s="490"/>
      <c r="M42" s="488">
        <v>7</v>
      </c>
      <c r="N42" s="128"/>
      <c r="O42" s="128"/>
      <c r="P42" s="489"/>
      <c r="Q42" s="489"/>
      <c r="R42" s="490"/>
      <c r="S42" s="488">
        <v>7</v>
      </c>
      <c r="T42" s="128"/>
      <c r="U42" s="128"/>
      <c r="V42" s="489"/>
      <c r="W42" s="489"/>
      <c r="X42" s="490"/>
      <c r="Y42" s="488">
        <v>7</v>
      </c>
      <c r="Z42" s="128"/>
      <c r="AA42" s="128"/>
      <c r="AB42" s="489"/>
      <c r="AC42" s="489"/>
      <c r="AD42" s="490"/>
      <c r="AE42" s="473"/>
      <c r="AF42" s="473"/>
      <c r="AG42" s="473"/>
      <c r="AH42" s="473"/>
      <c r="AI42" s="473"/>
      <c r="AJ42" s="473"/>
      <c r="AK42" s="473"/>
      <c r="AL42" s="473"/>
      <c r="AM42" s="473"/>
      <c r="AN42" s="473"/>
      <c r="AO42" s="473"/>
      <c r="AP42" s="473"/>
      <c r="AQ42" s="473"/>
      <c r="AR42" s="473"/>
      <c r="AS42" s="473"/>
      <c r="AT42" s="473"/>
      <c r="AU42" s="473"/>
      <c r="AV42" s="473"/>
      <c r="AW42" s="473"/>
      <c r="AX42" s="473"/>
      <c r="AY42" s="473"/>
      <c r="AZ42" s="473"/>
      <c r="BA42" s="473"/>
      <c r="BB42" s="473"/>
    </row>
    <row r="43" spans="1:54" x14ac:dyDescent="0.25">
      <c r="A43" s="488">
        <v>8</v>
      </c>
      <c r="B43" s="128"/>
      <c r="C43" s="128"/>
      <c r="D43" s="489"/>
      <c r="E43" s="489"/>
      <c r="F43" s="490"/>
      <c r="G43" s="488">
        <v>8</v>
      </c>
      <c r="H43" s="128"/>
      <c r="I43" s="128"/>
      <c r="J43" s="489"/>
      <c r="K43" s="489"/>
      <c r="L43" s="490"/>
      <c r="M43" s="488">
        <v>8</v>
      </c>
      <c r="N43" s="128"/>
      <c r="O43" s="128"/>
      <c r="P43" s="489"/>
      <c r="Q43" s="489"/>
      <c r="R43" s="490"/>
      <c r="S43" s="488">
        <v>8</v>
      </c>
      <c r="T43" s="128"/>
      <c r="U43" s="128"/>
      <c r="V43" s="489"/>
      <c r="W43" s="489"/>
      <c r="X43" s="490"/>
      <c r="Y43" s="488">
        <v>8</v>
      </c>
      <c r="Z43" s="128"/>
      <c r="AA43" s="128"/>
      <c r="AB43" s="489"/>
      <c r="AC43" s="489"/>
      <c r="AD43" s="490"/>
      <c r="AE43" s="473"/>
      <c r="AF43" s="473"/>
      <c r="AG43" s="473"/>
      <c r="AH43" s="473"/>
      <c r="AI43" s="473"/>
      <c r="AJ43" s="473"/>
      <c r="AK43" s="473"/>
      <c r="AL43" s="473"/>
      <c r="AM43" s="473"/>
      <c r="AN43" s="473"/>
      <c r="AO43" s="473"/>
      <c r="AP43" s="473"/>
      <c r="AQ43" s="473"/>
      <c r="AR43" s="473"/>
      <c r="AS43" s="473"/>
      <c r="AT43" s="473"/>
      <c r="AU43" s="473"/>
      <c r="AV43" s="473"/>
      <c r="AW43" s="473"/>
      <c r="AX43" s="473"/>
      <c r="AY43" s="473"/>
      <c r="AZ43" s="473"/>
      <c r="BA43" s="473"/>
      <c r="BB43" s="473"/>
    </row>
    <row r="44" spans="1:54" x14ac:dyDescent="0.25">
      <c r="A44" s="488">
        <v>9</v>
      </c>
      <c r="B44" s="128"/>
      <c r="C44" s="128"/>
      <c r="D44" s="489"/>
      <c r="E44" s="489"/>
      <c r="F44" s="490"/>
      <c r="G44" s="488">
        <v>9</v>
      </c>
      <c r="H44" s="128"/>
      <c r="I44" s="128"/>
      <c r="J44" s="489"/>
      <c r="K44" s="489"/>
      <c r="L44" s="490"/>
      <c r="M44" s="488">
        <v>9</v>
      </c>
      <c r="N44" s="128"/>
      <c r="O44" s="128"/>
      <c r="P44" s="489"/>
      <c r="Q44" s="489"/>
      <c r="R44" s="490"/>
      <c r="S44" s="488">
        <v>9</v>
      </c>
      <c r="T44" s="128"/>
      <c r="U44" s="128"/>
      <c r="V44" s="489"/>
      <c r="W44" s="489"/>
      <c r="X44" s="490"/>
      <c r="Y44" s="488">
        <v>9</v>
      </c>
      <c r="Z44" s="128"/>
      <c r="AA44" s="128"/>
      <c r="AB44" s="489"/>
      <c r="AC44" s="489"/>
      <c r="AD44" s="490"/>
      <c r="AE44" s="473"/>
      <c r="AF44" s="473"/>
      <c r="AG44" s="473"/>
      <c r="AH44" s="473"/>
      <c r="AI44" s="473"/>
      <c r="AJ44" s="473"/>
      <c r="AK44" s="473"/>
      <c r="AL44" s="473"/>
      <c r="AM44" s="473"/>
      <c r="AN44" s="473"/>
      <c r="AO44" s="473"/>
      <c r="AP44" s="473"/>
      <c r="AQ44" s="473"/>
      <c r="AR44" s="473"/>
      <c r="AS44" s="473"/>
      <c r="AT44" s="473"/>
      <c r="AU44" s="473"/>
      <c r="AV44" s="473"/>
      <c r="AW44" s="473"/>
      <c r="AX44" s="473"/>
      <c r="AY44" s="473"/>
      <c r="AZ44" s="473"/>
      <c r="BA44" s="473"/>
      <c r="BB44" s="473"/>
    </row>
    <row r="45" spans="1:54" x14ac:dyDescent="0.25">
      <c r="A45" s="488">
        <v>10</v>
      </c>
      <c r="B45" s="128"/>
      <c r="C45" s="128"/>
      <c r="D45" s="489"/>
      <c r="E45" s="489"/>
      <c r="F45" s="490"/>
      <c r="G45" s="488">
        <v>10</v>
      </c>
      <c r="H45" s="128"/>
      <c r="I45" s="128"/>
      <c r="J45" s="489"/>
      <c r="K45" s="489"/>
      <c r="L45" s="490"/>
      <c r="M45" s="488">
        <v>10</v>
      </c>
      <c r="N45" s="128"/>
      <c r="O45" s="128"/>
      <c r="P45" s="489"/>
      <c r="Q45" s="489"/>
      <c r="R45" s="490"/>
      <c r="S45" s="488">
        <v>10</v>
      </c>
      <c r="T45" s="128"/>
      <c r="U45" s="128"/>
      <c r="V45" s="489"/>
      <c r="W45" s="489"/>
      <c r="X45" s="490"/>
      <c r="Y45" s="488">
        <v>10</v>
      </c>
      <c r="Z45" s="128"/>
      <c r="AA45" s="128"/>
      <c r="AB45" s="489"/>
      <c r="AC45" s="489"/>
      <c r="AD45" s="490"/>
      <c r="AE45" s="473"/>
      <c r="AF45" s="473"/>
      <c r="AG45" s="473"/>
      <c r="AH45" s="473"/>
      <c r="AI45" s="473"/>
      <c r="AJ45" s="473"/>
      <c r="AK45" s="473"/>
      <c r="AL45" s="473"/>
      <c r="AM45" s="473"/>
      <c r="AN45" s="473"/>
      <c r="AO45" s="473"/>
      <c r="AP45" s="473"/>
      <c r="AQ45" s="473"/>
      <c r="AR45" s="473"/>
      <c r="AS45" s="473"/>
      <c r="AT45" s="473"/>
      <c r="AU45" s="473"/>
      <c r="AV45" s="473"/>
      <c r="AW45" s="473"/>
      <c r="AX45" s="473"/>
      <c r="AY45" s="473"/>
      <c r="AZ45" s="473"/>
      <c r="BA45" s="473"/>
      <c r="BB45" s="473"/>
    </row>
    <row r="46" spans="1:54" ht="14.45" customHeight="1" x14ac:dyDescent="0.25">
      <c r="A46" s="554" t="s">
        <v>74</v>
      </c>
      <c r="B46" s="555"/>
      <c r="C46" s="556"/>
      <c r="D46" s="491">
        <f>SUM(D36:D45)</f>
        <v>0</v>
      </c>
      <c r="E46" s="491">
        <f>SUM(E36:E45)</f>
        <v>0</v>
      </c>
      <c r="F46" s="492"/>
      <c r="G46" s="492"/>
      <c r="H46" s="493" t="s">
        <v>74</v>
      </c>
      <c r="I46" s="494"/>
      <c r="J46" s="491">
        <f>SUM(J36:J45)</f>
        <v>0</v>
      </c>
      <c r="K46" s="491">
        <f>SUM(K36:K45)</f>
        <v>0</v>
      </c>
      <c r="L46" s="492"/>
      <c r="M46" s="493" t="s">
        <v>74</v>
      </c>
      <c r="N46" s="494"/>
      <c r="O46" s="495"/>
      <c r="P46" s="491">
        <f>SUM(P36:P45)</f>
        <v>0</v>
      </c>
      <c r="Q46" s="491">
        <f>SUM(Q36:Q45)</f>
        <v>0</v>
      </c>
      <c r="R46" s="492"/>
      <c r="S46" s="493" t="s">
        <v>74</v>
      </c>
      <c r="T46" s="494"/>
      <c r="U46" s="495"/>
      <c r="V46" s="491">
        <f>SUM(V36:V45)</f>
        <v>0</v>
      </c>
      <c r="W46" s="491">
        <f>SUM(W36:W45)</f>
        <v>0</v>
      </c>
      <c r="X46" s="492"/>
      <c r="Y46" s="493" t="s">
        <v>74</v>
      </c>
      <c r="Z46" s="494"/>
      <c r="AA46" s="495"/>
      <c r="AB46" s="491">
        <f>SUM(AB36:AB45)</f>
        <v>0</v>
      </c>
      <c r="AC46" s="491">
        <f>SUM(AC36:AC45)</f>
        <v>0</v>
      </c>
      <c r="AD46" s="492"/>
      <c r="AE46" s="473"/>
      <c r="AF46" s="473"/>
      <c r="AG46" s="473"/>
      <c r="AH46" s="473"/>
      <c r="AI46" s="473"/>
      <c r="AJ46" s="473"/>
      <c r="AK46" s="473"/>
      <c r="AL46" s="473"/>
      <c r="AM46" s="473"/>
      <c r="AN46" s="473"/>
      <c r="AO46" s="473"/>
      <c r="AP46" s="473"/>
      <c r="AQ46" s="473"/>
      <c r="AR46" s="473"/>
      <c r="AS46" s="473"/>
      <c r="AT46" s="473"/>
      <c r="AU46" s="473"/>
      <c r="AV46" s="473"/>
      <c r="AW46" s="473"/>
      <c r="AX46" s="473"/>
      <c r="AY46" s="473"/>
      <c r="AZ46" s="473"/>
      <c r="BA46" s="473"/>
      <c r="BB46" s="473"/>
    </row>
    <row r="47" spans="1:54" customFormat="1" x14ac:dyDescent="0.25"/>
    <row r="48" spans="1:54" ht="26.45" customHeight="1" x14ac:dyDescent="0.25">
      <c r="B48"/>
      <c r="C48"/>
      <c r="D48"/>
      <c r="E48"/>
      <c r="F48" s="551" t="s">
        <v>75</v>
      </c>
      <c r="G48" s="552"/>
      <c r="H48" s="552"/>
      <c r="I48" s="553"/>
      <c r="J48" s="33">
        <f>SUM(IF(E46=0,D46,E46),IF(K46=0,J46,K46),IF(Q46=0,P46,Q46),IF(W46=0,V46,W46),IF(AC46=0,AB46,AC46))</f>
        <v>0</v>
      </c>
      <c r="K48"/>
      <c r="L48"/>
      <c r="M48"/>
      <c r="N48"/>
      <c r="O48"/>
      <c r="P48"/>
      <c r="Q48"/>
      <c r="R48"/>
      <c r="S48"/>
      <c r="T48"/>
      <c r="U48"/>
      <c r="V48"/>
      <c r="W48"/>
      <c r="X48"/>
      <c r="Y48"/>
      <c r="Z48"/>
    </row>
    <row r="49" spans="1:57" x14ac:dyDescent="0.25">
      <c r="N49" s="23"/>
      <c r="O49" s="23"/>
      <c r="P49" s="23"/>
      <c r="Q49" s="23"/>
      <c r="R49" s="23"/>
      <c r="S49" s="23"/>
      <c r="T49" s="23"/>
    </row>
    <row r="50" spans="1:57" ht="15.75" thickBot="1" x14ac:dyDescent="0.3">
      <c r="N50" s="23"/>
      <c r="O50" s="23"/>
      <c r="P50" s="23"/>
      <c r="Q50" s="23"/>
      <c r="R50" s="23"/>
      <c r="S50" s="23"/>
      <c r="T50" s="23"/>
    </row>
    <row r="51" spans="1:57" ht="52.5" customHeight="1" thickBot="1" x14ac:dyDescent="0.3">
      <c r="A51" s="540" t="s">
        <v>307</v>
      </c>
      <c r="B51" s="541"/>
      <c r="C51" s="541"/>
      <c r="D51" s="541"/>
      <c r="E51" s="541"/>
      <c r="F51" s="541"/>
      <c r="G51" s="541"/>
      <c r="H51" s="541"/>
      <c r="I51" s="541"/>
      <c r="J51" s="541"/>
      <c r="K51" s="541"/>
      <c r="L51" s="541"/>
      <c r="M51" s="541"/>
      <c r="N51" s="541"/>
      <c r="O51" s="541"/>
      <c r="P51" s="541"/>
      <c r="Q51" s="541"/>
      <c r="R51" s="541"/>
      <c r="S51" s="541"/>
      <c r="T51" s="541"/>
      <c r="U51" s="541"/>
      <c r="V51" s="541"/>
      <c r="W51" s="541"/>
      <c r="X51" s="541"/>
      <c r="Y51" s="541"/>
      <c r="Z51" s="541"/>
      <c r="AA51" s="541"/>
      <c r="AB51" s="541"/>
      <c r="AC51" s="541"/>
      <c r="AD51" s="541"/>
      <c r="AE51" s="541"/>
      <c r="AF51" s="541"/>
      <c r="AG51" s="541"/>
      <c r="AH51" s="541"/>
      <c r="AI51" s="542"/>
      <c r="AJ51" s="473"/>
      <c r="AK51" s="473"/>
      <c r="AL51" s="473"/>
      <c r="AM51" s="473"/>
      <c r="AN51" s="473"/>
      <c r="AO51" s="473"/>
      <c r="AP51" s="473"/>
      <c r="AQ51" s="473"/>
      <c r="AR51" s="473"/>
      <c r="AS51" s="473"/>
      <c r="AT51" s="473"/>
      <c r="AU51" s="473"/>
      <c r="AV51" s="473"/>
      <c r="AW51" s="473"/>
      <c r="AX51" s="473"/>
      <c r="AY51" s="473"/>
      <c r="AZ51" s="473"/>
      <c r="BA51" s="473"/>
      <c r="BB51" s="473"/>
      <c r="BC51" s="473"/>
      <c r="BD51" s="473"/>
      <c r="BE51" s="473"/>
    </row>
    <row r="52" spans="1:57" ht="52.5" customHeight="1" x14ac:dyDescent="0.25">
      <c r="A52" s="528" t="s">
        <v>3</v>
      </c>
      <c r="B52" s="529"/>
      <c r="C52" s="529"/>
      <c r="D52" s="529"/>
      <c r="E52" s="529"/>
      <c r="F52" s="529"/>
      <c r="G52" s="537"/>
      <c r="H52" s="533" t="s">
        <v>4</v>
      </c>
      <c r="I52" s="568"/>
      <c r="J52" s="568"/>
      <c r="K52" s="568"/>
      <c r="L52" s="568"/>
      <c r="M52" s="568"/>
      <c r="N52" s="534"/>
      <c r="O52" s="533" t="s">
        <v>5</v>
      </c>
      <c r="P52" s="568"/>
      <c r="Q52" s="568"/>
      <c r="R52" s="568"/>
      <c r="S52" s="568"/>
      <c r="T52" s="568"/>
      <c r="U52" s="534"/>
      <c r="V52" s="533" t="s">
        <v>6</v>
      </c>
      <c r="W52" s="568"/>
      <c r="X52" s="568"/>
      <c r="Y52" s="568"/>
      <c r="Z52" s="568"/>
      <c r="AA52" s="568"/>
      <c r="AB52" s="534"/>
      <c r="AC52" s="533" t="s">
        <v>12</v>
      </c>
      <c r="AD52" s="568"/>
      <c r="AE52" s="568"/>
      <c r="AF52" s="568"/>
      <c r="AG52" s="568"/>
      <c r="AH52" s="568"/>
      <c r="AI52" s="534"/>
      <c r="AJ52" s="473"/>
      <c r="AK52" s="473"/>
      <c r="AL52" s="473"/>
      <c r="AM52" s="473"/>
      <c r="AN52" s="473"/>
      <c r="AO52" s="473"/>
      <c r="AP52" s="473"/>
      <c r="AQ52" s="473"/>
      <c r="AR52" s="473"/>
      <c r="AS52" s="473"/>
      <c r="AT52" s="473"/>
      <c r="AU52" s="473"/>
      <c r="AV52" s="473"/>
      <c r="AW52" s="473"/>
      <c r="AX52" s="473"/>
      <c r="AY52" s="473"/>
      <c r="AZ52" s="473"/>
      <c r="BA52" s="473"/>
      <c r="BB52" s="473"/>
      <c r="BC52" s="473"/>
      <c r="BD52" s="473"/>
      <c r="BE52" s="473"/>
    </row>
    <row r="53" spans="1:57" ht="90" x14ac:dyDescent="0.25">
      <c r="A53" s="474" t="s">
        <v>66</v>
      </c>
      <c r="B53" s="465" t="s">
        <v>67</v>
      </c>
      <c r="C53" s="465" t="s">
        <v>300</v>
      </c>
      <c r="D53" s="465" t="s">
        <v>308</v>
      </c>
      <c r="E53" s="465" t="s">
        <v>69</v>
      </c>
      <c r="F53" s="465" t="s">
        <v>301</v>
      </c>
      <c r="G53" s="466" t="s">
        <v>299</v>
      </c>
      <c r="H53" s="474" t="s">
        <v>66</v>
      </c>
      <c r="I53" s="465" t="s">
        <v>67</v>
      </c>
      <c r="J53" s="465" t="s">
        <v>300</v>
      </c>
      <c r="K53" s="465" t="s">
        <v>308</v>
      </c>
      <c r="L53" s="465" t="s">
        <v>69</v>
      </c>
      <c r="M53" s="465" t="s">
        <v>301</v>
      </c>
      <c r="N53" s="466" t="s">
        <v>299</v>
      </c>
      <c r="O53" s="474" t="s">
        <v>66</v>
      </c>
      <c r="P53" s="465" t="s">
        <v>67</v>
      </c>
      <c r="Q53" s="465" t="s">
        <v>300</v>
      </c>
      <c r="R53" s="465" t="s">
        <v>308</v>
      </c>
      <c r="S53" s="465" t="s">
        <v>69</v>
      </c>
      <c r="T53" s="465" t="s">
        <v>301</v>
      </c>
      <c r="U53" s="466" t="s">
        <v>299</v>
      </c>
      <c r="V53" s="474" t="s">
        <v>66</v>
      </c>
      <c r="W53" s="465" t="s">
        <v>67</v>
      </c>
      <c r="X53" s="465" t="s">
        <v>300</v>
      </c>
      <c r="Y53" s="465" t="s">
        <v>308</v>
      </c>
      <c r="Z53" s="465" t="s">
        <v>69</v>
      </c>
      <c r="AA53" s="465" t="s">
        <v>301</v>
      </c>
      <c r="AB53" s="466" t="s">
        <v>299</v>
      </c>
      <c r="AC53" s="474" t="s">
        <v>66</v>
      </c>
      <c r="AD53" s="465" t="s">
        <v>67</v>
      </c>
      <c r="AE53" s="465" t="s">
        <v>300</v>
      </c>
      <c r="AF53" s="465" t="s">
        <v>308</v>
      </c>
      <c r="AG53" s="465" t="s">
        <v>69</v>
      </c>
      <c r="AH53" s="465" t="s">
        <v>301</v>
      </c>
      <c r="AI53" s="466" t="s">
        <v>299</v>
      </c>
      <c r="AJ53" s="473"/>
      <c r="AK53" s="473"/>
      <c r="AL53" s="473"/>
      <c r="AM53" s="473"/>
      <c r="AN53" s="473"/>
      <c r="AO53" s="473"/>
      <c r="AP53" s="473"/>
      <c r="AQ53" s="473"/>
      <c r="AR53" s="473"/>
      <c r="AS53" s="473"/>
      <c r="AT53" s="473"/>
      <c r="AU53" s="473"/>
      <c r="AV53" s="473"/>
      <c r="AW53" s="473"/>
      <c r="AX53" s="473"/>
      <c r="AY53" s="473"/>
      <c r="AZ53" s="473"/>
      <c r="BA53" s="473"/>
      <c r="BB53" s="473"/>
      <c r="BC53" s="473"/>
      <c r="BD53" s="473"/>
      <c r="BE53" s="473"/>
    </row>
    <row r="54" spans="1:57" ht="239.45" customHeight="1" x14ac:dyDescent="0.25">
      <c r="A54" s="496" t="s">
        <v>70</v>
      </c>
      <c r="B54" s="485" t="s">
        <v>71</v>
      </c>
      <c r="C54" s="485" t="s">
        <v>302</v>
      </c>
      <c r="D54" s="485" t="s">
        <v>302</v>
      </c>
      <c r="E54" s="485" t="s">
        <v>303</v>
      </c>
      <c r="F54" s="484" t="s">
        <v>304</v>
      </c>
      <c r="G54" s="497" t="s">
        <v>305</v>
      </c>
      <c r="H54" s="496" t="s">
        <v>70</v>
      </c>
      <c r="I54" s="485" t="s">
        <v>71</v>
      </c>
      <c r="J54" s="485" t="s">
        <v>302</v>
      </c>
      <c r="K54" s="485" t="s">
        <v>302</v>
      </c>
      <c r="L54" s="485" t="s">
        <v>303</v>
      </c>
      <c r="M54" s="484" t="s">
        <v>304</v>
      </c>
      <c r="N54" s="497" t="s">
        <v>305</v>
      </c>
      <c r="O54" s="496" t="s">
        <v>70</v>
      </c>
      <c r="P54" s="485" t="s">
        <v>71</v>
      </c>
      <c r="Q54" s="485" t="s">
        <v>302</v>
      </c>
      <c r="R54" s="485" t="s">
        <v>302</v>
      </c>
      <c r="S54" s="485" t="s">
        <v>303</v>
      </c>
      <c r="T54" s="484" t="s">
        <v>304</v>
      </c>
      <c r="U54" s="497" t="s">
        <v>305</v>
      </c>
      <c r="V54" s="496" t="s">
        <v>70</v>
      </c>
      <c r="W54" s="485" t="s">
        <v>71</v>
      </c>
      <c r="X54" s="485" t="s">
        <v>302</v>
      </c>
      <c r="Y54" s="485" t="s">
        <v>302</v>
      </c>
      <c r="Z54" s="485" t="s">
        <v>303</v>
      </c>
      <c r="AA54" s="484" t="s">
        <v>304</v>
      </c>
      <c r="AB54" s="497" t="s">
        <v>305</v>
      </c>
      <c r="AC54" s="496" t="s">
        <v>70</v>
      </c>
      <c r="AD54" s="485" t="s">
        <v>71</v>
      </c>
      <c r="AE54" s="485" t="s">
        <v>302</v>
      </c>
      <c r="AF54" s="485" t="s">
        <v>302</v>
      </c>
      <c r="AG54" s="485" t="s">
        <v>303</v>
      </c>
      <c r="AH54" s="484" t="s">
        <v>304</v>
      </c>
      <c r="AI54" s="497" t="s">
        <v>305</v>
      </c>
      <c r="AJ54" s="473"/>
      <c r="AK54" s="473"/>
      <c r="AL54" s="473"/>
      <c r="AM54" s="473"/>
      <c r="AN54" s="473"/>
      <c r="AO54" s="473"/>
      <c r="AP54" s="473"/>
      <c r="AQ54" s="473"/>
      <c r="AR54" s="473"/>
      <c r="AS54" s="473"/>
      <c r="AT54" s="473"/>
      <c r="AU54" s="473"/>
      <c r="AV54" s="473"/>
      <c r="AW54" s="473"/>
      <c r="AX54" s="473"/>
      <c r="AY54" s="473"/>
      <c r="AZ54" s="473"/>
      <c r="BA54" s="473"/>
      <c r="BB54" s="473"/>
      <c r="BC54" s="473"/>
      <c r="BD54" s="473"/>
      <c r="BE54" s="473"/>
    </row>
    <row r="55" spans="1:57" x14ac:dyDescent="0.25">
      <c r="A55" s="488"/>
      <c r="B55" s="128"/>
      <c r="C55" s="465"/>
      <c r="D55" s="465"/>
      <c r="E55" s="465"/>
      <c r="F55" s="498"/>
      <c r="G55" s="499"/>
      <c r="H55" s="488"/>
      <c r="I55" s="128"/>
      <c r="J55" s="465"/>
      <c r="K55" s="465"/>
      <c r="L55" s="465"/>
      <c r="M55" s="498"/>
      <c r="N55" s="499"/>
      <c r="O55" s="488"/>
      <c r="P55" s="128"/>
      <c r="Q55" s="465"/>
      <c r="R55" s="465"/>
      <c r="S55" s="465"/>
      <c r="T55" s="498"/>
      <c r="U55" s="499"/>
      <c r="V55" s="488"/>
      <c r="W55" s="128"/>
      <c r="X55" s="465"/>
      <c r="Y55" s="465"/>
      <c r="Z55" s="465"/>
      <c r="AA55" s="498"/>
      <c r="AB55" s="499"/>
      <c r="AC55" s="488"/>
      <c r="AD55" s="128"/>
      <c r="AE55" s="465"/>
      <c r="AF55" s="465"/>
      <c r="AG55" s="465"/>
      <c r="AH55" s="498"/>
      <c r="AI55" s="499"/>
      <c r="AJ55" s="473"/>
      <c r="AK55" s="473"/>
      <c r="AL55" s="473"/>
      <c r="AM55" s="473"/>
      <c r="AN55" s="473"/>
      <c r="AO55" s="473"/>
      <c r="AP55" s="473"/>
      <c r="AQ55" s="473"/>
      <c r="AR55" s="473"/>
      <c r="AS55" s="473"/>
      <c r="AT55" s="473"/>
      <c r="AU55" s="473"/>
      <c r="AV55" s="473"/>
      <c r="AW55" s="473"/>
      <c r="AX55" s="473"/>
      <c r="AY55" s="473"/>
      <c r="AZ55" s="473"/>
      <c r="BA55" s="473"/>
      <c r="BB55" s="473"/>
      <c r="BC55" s="473"/>
      <c r="BD55" s="473"/>
      <c r="BE55" s="473"/>
    </row>
    <row r="56" spans="1:57" x14ac:dyDescent="0.25">
      <c r="A56" s="488">
        <f>B36</f>
        <v>0</v>
      </c>
      <c r="B56" s="128">
        <f>C36</f>
        <v>0</v>
      </c>
      <c r="C56" s="489">
        <f>D36</f>
        <v>0</v>
      </c>
      <c r="D56" s="489">
        <f>E36</f>
        <v>0</v>
      </c>
      <c r="E56" s="128"/>
      <c r="F56" s="465" t="str" cm="1">
        <f t="array" ref="F56">_xlfn.IFS(OR(D56&gt;E36,C56&gt;D36),"KO : Le montant retenu est supérieur au montant présenté. Merci de revoir la ligne de recettes ou plafonner son montant.",D36=0,"",AND(C56=D36,D56=E36),"OK",OR(C56&lt;D36,D56&lt;E36),"Montant instruit inférieur au montant présenté.")</f>
        <v/>
      </c>
      <c r="G56" s="500">
        <f>IF(E36=0,D36-C56,E36-D56)</f>
        <v>0</v>
      </c>
      <c r="H56" s="488">
        <f>H36</f>
        <v>0</v>
      </c>
      <c r="I56" s="128">
        <f>I36</f>
        <v>0</v>
      </c>
      <c r="J56" s="489">
        <f>J36</f>
        <v>0</v>
      </c>
      <c r="K56" s="489">
        <f>K36</f>
        <v>0</v>
      </c>
      <c r="L56" s="128"/>
      <c r="M56" s="465" t="str" cm="1">
        <f t="array" ref="M56">_xlfn.IFS(OR(K56&gt;K36,J56&gt;J36),"KO : Le montant retenu est supérieur au montant présenté. Merci de revoir la ligne de recettes ou plafonner son montant.",J36=0,"",AND(J56=J36,K56=K36),"OK",OR(J56&lt;J36,K56&lt;K36),"Montant instruit inférieur au montant présenté.")</f>
        <v/>
      </c>
      <c r="N56" s="500">
        <f>IF(K36=0,J36-J56,K36-K56)</f>
        <v>0</v>
      </c>
      <c r="O56" s="488">
        <f>N36</f>
        <v>0</v>
      </c>
      <c r="P56" s="128">
        <f>O36</f>
        <v>0</v>
      </c>
      <c r="Q56" s="489">
        <f>P36</f>
        <v>0</v>
      </c>
      <c r="R56" s="489">
        <f>Q36</f>
        <v>0</v>
      </c>
      <c r="S56" s="128"/>
      <c r="T56" s="465" t="str" cm="1">
        <f t="array" ref="T56">_xlfn.IFS(OR(R56&gt;Q36,Q56&gt;P36),"KO : Le montant retenu est supérieur au montant présenté. Merci de revoir la ligne de recettes ou plafonner son montant.",P36=0,"",AND(Q56=P36,R56=Q36),"OK",OR(Q56&lt;P36,R56&lt;Q36),"Montant instruit inférieur au montant présenté.")</f>
        <v/>
      </c>
      <c r="U56" s="500">
        <f>IF(Q36=0,P36-Q56,Q36-R56)</f>
        <v>0</v>
      </c>
      <c r="V56" s="488">
        <f>T36</f>
        <v>0</v>
      </c>
      <c r="W56" s="128">
        <f>U36</f>
        <v>0</v>
      </c>
      <c r="X56" s="489">
        <f>V36</f>
        <v>0</v>
      </c>
      <c r="Y56" s="489">
        <f>W36</f>
        <v>0</v>
      </c>
      <c r="Z56" s="128"/>
      <c r="AA56" s="465" t="str" cm="1">
        <f t="array" ref="AA56">_xlfn.IFS(OR(Y56&gt;W36,X56&gt;V36),"KO : Le montant retenu est supérieur au montant présenté. Merci de revoir la ligne de recettes ou plafonner son montant.",V36=0,"",AND(X56=V36,Y56=W36),"OK",OR(X56&lt;V36,Y56&lt;W36),"Montant instruit inférieur au montant présenté.")</f>
        <v/>
      </c>
      <c r="AB56" s="500">
        <f>IF(W36=0,V36-X56,W36-Y56)</f>
        <v>0</v>
      </c>
      <c r="AC56" s="488">
        <f>Z36</f>
        <v>0</v>
      </c>
      <c r="AD56" s="128">
        <f>AA36</f>
        <v>0</v>
      </c>
      <c r="AE56" s="489">
        <f>AB36</f>
        <v>0</v>
      </c>
      <c r="AF56" s="489">
        <f>AC36</f>
        <v>0</v>
      </c>
      <c r="AG56" s="128"/>
      <c r="AH56" s="465" t="str" cm="1">
        <f t="array" ref="AH56">_xlfn.IFS(OR(AF56&gt;AC36,AE56&gt;AB36),"KO : Le montant retenu est supérieur au montant présenté. Merci de revoir la ligne de recettes ou plafonner son montant.",AB36=0,"",AND(AE56=AB36,AF56=AC36),"OK",OR(AE56&lt;AB36,AF56&lt;AC36),"Montant instruit inférieur au montant présenté.")</f>
        <v/>
      </c>
      <c r="AI56" s="500">
        <f>IF(AC36=0,AB36-AE56,AC36-AF56)</f>
        <v>0</v>
      </c>
      <c r="AJ56" s="473"/>
      <c r="AK56" s="473"/>
      <c r="AL56" s="473"/>
      <c r="AM56" s="473"/>
      <c r="AN56" s="473"/>
      <c r="AO56" s="473"/>
      <c r="AP56" s="473"/>
      <c r="AQ56" s="473"/>
      <c r="AR56" s="473"/>
      <c r="AS56" s="473"/>
      <c r="AT56" s="473"/>
      <c r="AU56" s="473"/>
      <c r="AV56" s="473"/>
      <c r="AW56" s="473"/>
      <c r="AX56" s="473"/>
      <c r="AY56" s="473"/>
      <c r="AZ56" s="473"/>
      <c r="BA56" s="473"/>
      <c r="BB56" s="473"/>
      <c r="BC56" s="473"/>
      <c r="BD56" s="473"/>
      <c r="BE56" s="473"/>
    </row>
    <row r="57" spans="1:57" x14ac:dyDescent="0.25">
      <c r="A57" s="488">
        <f t="shared" ref="A57:C65" si="2">B37</f>
        <v>0</v>
      </c>
      <c r="B57" s="128">
        <f t="shared" si="2"/>
        <v>0</v>
      </c>
      <c r="C57" s="489">
        <f>D37</f>
        <v>0</v>
      </c>
      <c r="D57" s="489">
        <f t="shared" ref="D57" si="3">E37</f>
        <v>0</v>
      </c>
      <c r="E57" s="128"/>
      <c r="F57" s="465" t="str" cm="1">
        <f t="array" ref="F57">_xlfn.IFS(OR(D57&gt;E37,C57&gt;D37),"KO : Le montant retenu est supérieur au montant présenté. Merci de revoir la ligne de recettes ou plafonner son montant.",D37=0,"",AND(C57=D37,D57=E37),"OK",OR(C57&lt;D37,D57&lt;E37),"Montant instruit inférieur au montant présenté.")</f>
        <v/>
      </c>
      <c r="G57" s="500">
        <f t="shared" ref="G57:G65" si="4">IF(E37=0,D37-C57,E37-D57)</f>
        <v>0</v>
      </c>
      <c r="H57" s="488">
        <f t="shared" ref="H57:H65" si="5">H37</f>
        <v>0</v>
      </c>
      <c r="I57" s="128">
        <f t="shared" ref="I57:I65" si="6">I37</f>
        <v>0</v>
      </c>
      <c r="J57" s="489">
        <f>J37</f>
        <v>0</v>
      </c>
      <c r="K57" s="489">
        <f t="shared" ref="J57:K65" si="7">K37</f>
        <v>0</v>
      </c>
      <c r="L57" s="128"/>
      <c r="M57" s="465" t="str" cm="1">
        <f t="array" ref="M57">_xlfn.IFS(OR(K57&gt;K37,J57&gt;J37),"KO : Le montant retenu est supérieur au montant présenté. Merci de revoir la ligne de recettes ou plafonner son montant.",J37=0,"",AND(J57=J37,K57=K37),"OK",OR(J57&lt;J37,K57&lt;K37),"Montant instruit inférieur au montant présenté.")</f>
        <v/>
      </c>
      <c r="N57" s="500">
        <f t="shared" ref="N57:N65" si="8">IF(K37=0,J37-J57,K37-K57)</f>
        <v>0</v>
      </c>
      <c r="O57" s="488">
        <f t="shared" ref="O57:R65" si="9">N37</f>
        <v>0</v>
      </c>
      <c r="P57" s="128">
        <f t="shared" si="9"/>
        <v>0</v>
      </c>
      <c r="Q57" s="489">
        <f t="shared" si="9"/>
        <v>0</v>
      </c>
      <c r="R57" s="489">
        <f t="shared" si="9"/>
        <v>0</v>
      </c>
      <c r="S57" s="128"/>
      <c r="T57" s="465" t="str" cm="1">
        <f t="array" ref="T57">_xlfn.IFS(OR(R57&gt;Q37,Q57&gt;P37),"KO : Le montant retenu est supérieur au montant présenté. Merci de revoir la ligne de recettes ou plafonner son montant.",P37=0,"",AND(Q57=P37,R57=Q37),"OK",OR(Q57&lt;P37,R57&lt;Q37),"Montant instruit inférieur au montant présenté.")</f>
        <v/>
      </c>
      <c r="U57" s="500">
        <f t="shared" ref="U57:U65" si="10">IF(Q37=0,P37-Q57,Q37-R57)</f>
        <v>0</v>
      </c>
      <c r="V57" s="488">
        <f t="shared" ref="V57:V65" si="11">T37</f>
        <v>0</v>
      </c>
      <c r="W57" s="128">
        <f t="shared" ref="W57:W65" si="12">U37</f>
        <v>0</v>
      </c>
      <c r="X57" s="489">
        <f>V37</f>
        <v>0</v>
      </c>
      <c r="Y57" s="489">
        <f>W37</f>
        <v>0</v>
      </c>
      <c r="Z57" s="128"/>
      <c r="AA57" s="465" t="str" cm="1">
        <f t="array" ref="AA57">_xlfn.IFS(OR(Y57&gt;W37,X57&gt;V37),"KO : Le montant retenu est supérieur au montant présenté. Merci de revoir la ligne de recettes ou plafonner son montant.",V37=0,"",AND(X57=V37,Y57=W37),"OK",OR(X57&lt;V37,Y57&lt;W37),"Montant instruit inférieur au montant présenté.")</f>
        <v/>
      </c>
      <c r="AB57" s="500">
        <f t="shared" ref="AB57:AB65" si="13">IF(W37=0,V37-X57,W37-Y57)</f>
        <v>0</v>
      </c>
      <c r="AC57" s="488">
        <f t="shared" ref="AC57:AC65" si="14">Z37</f>
        <v>0</v>
      </c>
      <c r="AD57" s="128">
        <f t="shared" ref="AD57:AD65" si="15">AA37</f>
        <v>0</v>
      </c>
      <c r="AE57" s="489">
        <f t="shared" ref="AE57:AE65" si="16">AB37</f>
        <v>0</v>
      </c>
      <c r="AF57" s="489">
        <f t="shared" ref="AF57:AF65" si="17">AC37</f>
        <v>0</v>
      </c>
      <c r="AG57" s="128"/>
      <c r="AH57" s="465" t="str" cm="1">
        <f t="array" ref="AH57">_xlfn.IFS(OR(AF57&gt;AC37,AE57&gt;AB37),"KO : Le montant retenu est supérieur au montant présenté. Merci de revoir la ligne de recettes ou plafonner son montant.",AB37=0,"",AND(AE57=AB37,AF57=AC37),"OK",OR(AE57&lt;AB37,AF57&lt;AC37),"Montant instruit inférieur au montant présenté.")</f>
        <v/>
      </c>
      <c r="AI57" s="500">
        <f t="shared" ref="AI57:AI65" si="18">IF(AC37=0,AB37-AE57,AC37-AF57)</f>
        <v>0</v>
      </c>
      <c r="AJ57" s="473"/>
      <c r="AK57" s="473"/>
      <c r="AL57" s="473"/>
      <c r="AM57" s="473"/>
      <c r="AN57" s="473"/>
      <c r="AO57" s="473"/>
      <c r="AP57" s="473"/>
      <c r="AQ57" s="473"/>
      <c r="AR57" s="473"/>
      <c r="AS57" s="473"/>
      <c r="AT57" s="473"/>
      <c r="AU57" s="473"/>
      <c r="AV57" s="473"/>
      <c r="AW57" s="473"/>
      <c r="AX57" s="473"/>
      <c r="AY57" s="473"/>
      <c r="AZ57" s="473"/>
      <c r="BA57" s="473"/>
      <c r="BB57" s="473"/>
      <c r="BC57" s="473"/>
      <c r="BD57" s="473"/>
      <c r="BE57" s="473"/>
    </row>
    <row r="58" spans="1:57" x14ac:dyDescent="0.25">
      <c r="A58" s="488">
        <f t="shared" si="2"/>
        <v>0</v>
      </c>
      <c r="B58" s="128">
        <f t="shared" si="2"/>
        <v>0</v>
      </c>
      <c r="C58" s="489">
        <f>D38</f>
        <v>0</v>
      </c>
      <c r="D58" s="489">
        <f t="shared" ref="D58" si="19">E38</f>
        <v>0</v>
      </c>
      <c r="E58" s="128"/>
      <c r="F58" s="465" t="str" cm="1">
        <f t="array" ref="F58">_xlfn.IFS(OR(D58&gt;E38,C58&gt;D38),"KO : Le montant retenu est supérieur au montant présenté. Merci de revoir la ligne de recettes ou plafonner son montant.",D38=0,"",AND(C58=D38,D58=E38),"OK",OR(C58&lt;D38,D58&lt;E38),"Montant instruit inférieur au montant présenté.")</f>
        <v/>
      </c>
      <c r="G58" s="500">
        <f t="shared" si="4"/>
        <v>0</v>
      </c>
      <c r="H58" s="488">
        <f t="shared" si="5"/>
        <v>0</v>
      </c>
      <c r="I58" s="128">
        <f t="shared" si="6"/>
        <v>0</v>
      </c>
      <c r="J58" s="489">
        <f t="shared" si="7"/>
        <v>0</v>
      </c>
      <c r="K58" s="489">
        <f t="shared" si="7"/>
        <v>0</v>
      </c>
      <c r="L58" s="128"/>
      <c r="M58" s="465" t="str" cm="1">
        <f t="array" ref="M58">_xlfn.IFS(OR(K58&gt;K38,J58&gt;J38),"KO : Le montant retenu est supérieur au montant présenté. Merci de revoir la ligne de recettes ou plafonner son montant.",J38=0,"",AND(J58=J38,K58=K38),"OK",OR(J58&lt;J38,K58&lt;K38),"Montant instruit inférieur au montant présenté.")</f>
        <v/>
      </c>
      <c r="N58" s="500">
        <f t="shared" si="8"/>
        <v>0</v>
      </c>
      <c r="O58" s="488">
        <f t="shared" si="9"/>
        <v>0</v>
      </c>
      <c r="P58" s="128">
        <f t="shared" si="9"/>
        <v>0</v>
      </c>
      <c r="Q58" s="489">
        <f t="shared" si="9"/>
        <v>0</v>
      </c>
      <c r="R58" s="489">
        <f t="shared" si="9"/>
        <v>0</v>
      </c>
      <c r="S58" s="128"/>
      <c r="T58" s="465" t="str" cm="1">
        <f t="array" ref="T58">_xlfn.IFS(OR(R58&gt;Q38,Q58&gt;P38),"KO : Le montant retenu est supérieur au montant présenté. Merci de revoir la ligne de recettes ou plafonner son montant.",P38=0,"",AND(Q58=P38,R58=Q38),"OK",OR(Q58&lt;P38,R58&lt;Q38),"Montant instruit inférieur au montant présenté.")</f>
        <v/>
      </c>
      <c r="U58" s="500">
        <f t="shared" si="10"/>
        <v>0</v>
      </c>
      <c r="V58" s="488">
        <f t="shared" si="11"/>
        <v>0</v>
      </c>
      <c r="W58" s="128">
        <f t="shared" si="12"/>
        <v>0</v>
      </c>
      <c r="X58" s="489">
        <f t="shared" ref="X58:X65" si="20">V38</f>
        <v>0</v>
      </c>
      <c r="Y58" s="489">
        <f t="shared" ref="Y58:Y65" si="21">W38</f>
        <v>0</v>
      </c>
      <c r="Z58" s="128"/>
      <c r="AA58" s="465" t="str" cm="1">
        <f t="array" ref="AA58">_xlfn.IFS(OR(Y58&gt;W38,X58&gt;V38),"KO : Le montant retenu est supérieur au montant présenté. Merci de revoir la ligne de recettes ou plafonner son montant.",V38=0,"",AND(X58=V38,Y58=W38),"OK",OR(X58&lt;V38,Y58&lt;W38),"Montant instruit inférieur au montant présenté.")</f>
        <v/>
      </c>
      <c r="AB58" s="500">
        <f t="shared" si="13"/>
        <v>0</v>
      </c>
      <c r="AC58" s="488">
        <f t="shared" si="14"/>
        <v>0</v>
      </c>
      <c r="AD58" s="128">
        <f t="shared" si="15"/>
        <v>0</v>
      </c>
      <c r="AE58" s="489">
        <f t="shared" si="16"/>
        <v>0</v>
      </c>
      <c r="AF58" s="489">
        <f t="shared" si="17"/>
        <v>0</v>
      </c>
      <c r="AG58" s="128"/>
      <c r="AH58" s="465" t="str" cm="1">
        <f t="array" ref="AH58">_xlfn.IFS(OR(AF58&gt;AC38,AE58&gt;AB38),"KO : Le montant retenu est supérieur au montant présenté. Merci de revoir la ligne de recettes ou plafonner son montant.",AB38=0,"",AND(AE58=AB38,AF58=AC38),"OK",OR(AE58&lt;AB38,AF58&lt;AC38),"Montant instruit inférieur au montant présenté.")</f>
        <v/>
      </c>
      <c r="AI58" s="500">
        <f t="shared" si="18"/>
        <v>0</v>
      </c>
      <c r="AJ58" s="473"/>
      <c r="AK58" s="473"/>
      <c r="AL58" s="473"/>
      <c r="AM58" s="473"/>
      <c r="AN58" s="473"/>
      <c r="AO58" s="473"/>
      <c r="AP58" s="473"/>
      <c r="AQ58" s="473"/>
      <c r="AR58" s="473"/>
      <c r="AS58" s="473"/>
      <c r="AT58" s="473"/>
      <c r="AU58" s="473"/>
      <c r="AV58" s="473"/>
      <c r="AW58" s="473"/>
      <c r="AX58" s="473"/>
      <c r="AY58" s="473"/>
      <c r="AZ58" s="473"/>
      <c r="BA58" s="473"/>
      <c r="BB58" s="473"/>
      <c r="BC58" s="473"/>
      <c r="BD58" s="473"/>
      <c r="BE58" s="473"/>
    </row>
    <row r="59" spans="1:57" x14ac:dyDescent="0.25">
      <c r="A59" s="488">
        <f t="shared" si="2"/>
        <v>0</v>
      </c>
      <c r="B59" s="128">
        <f t="shared" si="2"/>
        <v>0</v>
      </c>
      <c r="C59" s="489">
        <f t="shared" si="2"/>
        <v>0</v>
      </c>
      <c r="D59" s="489">
        <f t="shared" ref="D59" si="22">E39</f>
        <v>0</v>
      </c>
      <c r="E59" s="128"/>
      <c r="F59" s="465" t="str" cm="1">
        <f t="array" ref="F59">_xlfn.IFS(OR(D59&gt;E39,C59&gt;D39),"KO : Le montant retenu est supérieur au montant présenté. Merci de revoir la ligne de recettes ou plafonner son montant.",D39=0,"",AND(C59=D39,D59=E39),"OK",OR(C59&lt;D39,D59&lt;E39),"Montant instruit inférieur au montant présenté.")</f>
        <v/>
      </c>
      <c r="G59" s="500">
        <f t="shared" si="4"/>
        <v>0</v>
      </c>
      <c r="H59" s="488">
        <f t="shared" si="5"/>
        <v>0</v>
      </c>
      <c r="I59" s="128">
        <f t="shared" si="6"/>
        <v>0</v>
      </c>
      <c r="J59" s="489">
        <f t="shared" si="7"/>
        <v>0</v>
      </c>
      <c r="K59" s="489">
        <f t="shared" si="7"/>
        <v>0</v>
      </c>
      <c r="L59" s="128"/>
      <c r="M59" s="465" t="str" cm="1">
        <f t="array" ref="M59">_xlfn.IFS(OR(K59&gt;K39,J59&gt;J39),"KO : Le montant retenu est supérieur au montant présenté. Merci de revoir la ligne de recettes ou plafonner son montant.",J39=0,"",AND(J59=J39,K59=K39),"OK",OR(J59&lt;J39,K59&lt;K39),"Montant instruit inférieur au montant présenté.")</f>
        <v/>
      </c>
      <c r="N59" s="500">
        <f t="shared" si="8"/>
        <v>0</v>
      </c>
      <c r="O59" s="488">
        <f t="shared" si="9"/>
        <v>0</v>
      </c>
      <c r="P59" s="128">
        <f t="shared" si="9"/>
        <v>0</v>
      </c>
      <c r="Q59" s="489">
        <f t="shared" si="9"/>
        <v>0</v>
      </c>
      <c r="R59" s="489">
        <f t="shared" si="9"/>
        <v>0</v>
      </c>
      <c r="S59" s="128"/>
      <c r="T59" s="465" t="str" cm="1">
        <f t="array" ref="T59">_xlfn.IFS(OR(R59&gt;Q39,Q59&gt;P39),"KO : Le montant retenu est supérieur au montant présenté. Merci de revoir la ligne de recettes ou plafonner son montant.",P39=0,"",AND(Q59=P39,R59=Q39),"OK",OR(Q59&lt;P39,R59&lt;Q39),"Montant instruit inférieur au montant présenté.")</f>
        <v/>
      </c>
      <c r="U59" s="500">
        <f t="shared" si="10"/>
        <v>0</v>
      </c>
      <c r="V59" s="488">
        <f t="shared" si="11"/>
        <v>0</v>
      </c>
      <c r="W59" s="128">
        <f t="shared" si="12"/>
        <v>0</v>
      </c>
      <c r="X59" s="489">
        <f t="shared" si="20"/>
        <v>0</v>
      </c>
      <c r="Y59" s="489">
        <f t="shared" si="21"/>
        <v>0</v>
      </c>
      <c r="Z59" s="128"/>
      <c r="AA59" s="465" t="str" cm="1">
        <f t="array" ref="AA59">_xlfn.IFS(OR(Y59&gt;W39,X59&gt;V39),"KO : Le montant retenu est supérieur au montant présenté. Merci de revoir la ligne de recettes ou plafonner son montant.",V39=0,"",AND(X59=V39,Y59=W39),"OK",OR(X59&lt;V39,Y59&lt;W39),"Montant instruit inférieur au montant présenté.")</f>
        <v/>
      </c>
      <c r="AB59" s="500">
        <f t="shared" si="13"/>
        <v>0</v>
      </c>
      <c r="AC59" s="488">
        <f t="shared" si="14"/>
        <v>0</v>
      </c>
      <c r="AD59" s="128">
        <f t="shared" si="15"/>
        <v>0</v>
      </c>
      <c r="AE59" s="489">
        <f t="shared" si="16"/>
        <v>0</v>
      </c>
      <c r="AF59" s="489">
        <f t="shared" si="17"/>
        <v>0</v>
      </c>
      <c r="AG59" s="128"/>
      <c r="AH59" s="465" t="str" cm="1">
        <f t="array" ref="AH59">_xlfn.IFS(OR(AF59&gt;AC39,AE59&gt;AB39),"KO : Le montant retenu est supérieur au montant présenté. Merci de revoir la ligne de recettes ou plafonner son montant.",AB39=0,"",AND(AE59=AB39,AF59=AC39),"OK",OR(AE59&lt;AB39,AF59&lt;AC39),"Montant instruit inférieur au montant présenté.")</f>
        <v/>
      </c>
      <c r="AI59" s="500">
        <f t="shared" si="18"/>
        <v>0</v>
      </c>
      <c r="AJ59" s="473"/>
      <c r="AK59" s="473"/>
      <c r="AL59" s="473"/>
      <c r="AM59" s="473"/>
      <c r="AN59" s="473"/>
      <c r="AO59" s="473"/>
      <c r="AP59" s="473"/>
      <c r="AQ59" s="473"/>
      <c r="AR59" s="473"/>
      <c r="AS59" s="473"/>
      <c r="AT59" s="473"/>
      <c r="AU59" s="473"/>
      <c r="AV59" s="473"/>
      <c r="AW59" s="473"/>
      <c r="AX59" s="473"/>
      <c r="AY59" s="473"/>
      <c r="AZ59" s="473"/>
      <c r="BA59" s="473"/>
      <c r="BB59" s="473"/>
      <c r="BC59" s="473"/>
      <c r="BD59" s="473"/>
      <c r="BE59" s="473"/>
    </row>
    <row r="60" spans="1:57" x14ac:dyDescent="0.25">
      <c r="A60" s="488">
        <f t="shared" si="2"/>
        <v>0</v>
      </c>
      <c r="B60" s="128">
        <f t="shared" si="2"/>
        <v>0</v>
      </c>
      <c r="C60" s="489">
        <f t="shared" si="2"/>
        <v>0</v>
      </c>
      <c r="D60" s="489">
        <f t="shared" ref="D60" si="23">E40</f>
        <v>0</v>
      </c>
      <c r="E60" s="128"/>
      <c r="F60" s="465" t="str" cm="1">
        <f t="array" ref="F60">_xlfn.IFS(OR(D60&gt;E40,C60&gt;D40),"KO : Le montant retenu est supérieur au montant présenté. Merci de revoir la ligne de recettes ou plafonner son montant.",D40=0,"",AND(C60=D40,D60=E40),"OK",OR(C60&lt;D40,D60&lt;E40),"Montant instruit inférieur au montant présenté.")</f>
        <v/>
      </c>
      <c r="G60" s="500">
        <f t="shared" si="4"/>
        <v>0</v>
      </c>
      <c r="H60" s="488">
        <f t="shared" si="5"/>
        <v>0</v>
      </c>
      <c r="I60" s="128">
        <f t="shared" si="6"/>
        <v>0</v>
      </c>
      <c r="J60" s="489">
        <f t="shared" si="7"/>
        <v>0</v>
      </c>
      <c r="K60" s="489">
        <f t="shared" si="7"/>
        <v>0</v>
      </c>
      <c r="L60" s="128"/>
      <c r="M60" s="465" t="str" cm="1">
        <f t="array" ref="M60">_xlfn.IFS(OR(K60&gt;K40,J60&gt;J40),"KO : Le montant retenu est supérieur au montant présenté. Merci de revoir la ligne de recettes ou plafonner son montant.",J40=0,"",AND(J60=J40,K60=K40),"OK",OR(J60&lt;J40,K60&lt;K40),"Montant instruit inférieur au montant présenté.")</f>
        <v/>
      </c>
      <c r="N60" s="500">
        <f t="shared" si="8"/>
        <v>0</v>
      </c>
      <c r="O60" s="488">
        <f t="shared" si="9"/>
        <v>0</v>
      </c>
      <c r="P60" s="128">
        <f t="shared" si="9"/>
        <v>0</v>
      </c>
      <c r="Q60" s="489">
        <f t="shared" si="9"/>
        <v>0</v>
      </c>
      <c r="R60" s="489">
        <f t="shared" si="9"/>
        <v>0</v>
      </c>
      <c r="S60" s="128"/>
      <c r="T60" s="465" t="str" cm="1">
        <f t="array" ref="T60">_xlfn.IFS(OR(R60&gt;Q40,Q60&gt;P40),"KO : Le montant retenu est supérieur au montant présenté. Merci de revoir la ligne de recettes ou plafonner son montant.",P40=0,"",AND(Q60=P40,R60=Q40),"OK",OR(Q60&lt;P40,R60&lt;Q40),"Montant instruit inférieur au montant présenté.")</f>
        <v/>
      </c>
      <c r="U60" s="500">
        <f t="shared" si="10"/>
        <v>0</v>
      </c>
      <c r="V60" s="488">
        <f t="shared" si="11"/>
        <v>0</v>
      </c>
      <c r="W60" s="128">
        <f t="shared" si="12"/>
        <v>0</v>
      </c>
      <c r="X60" s="489">
        <f t="shared" si="20"/>
        <v>0</v>
      </c>
      <c r="Y60" s="489">
        <f t="shared" si="21"/>
        <v>0</v>
      </c>
      <c r="Z60" s="128"/>
      <c r="AA60" s="465" t="str" cm="1">
        <f t="array" ref="AA60">_xlfn.IFS(OR(Y60&gt;W40,X60&gt;V40),"KO : Le montant retenu est supérieur au montant présenté. Merci de revoir la ligne de recettes ou plafonner son montant.",V40=0,"",AND(X60=V40,Y60=W40),"OK",OR(X60&lt;V40,Y60&lt;W40),"Montant instruit inférieur au montant présenté.")</f>
        <v/>
      </c>
      <c r="AB60" s="500">
        <f t="shared" si="13"/>
        <v>0</v>
      </c>
      <c r="AC60" s="488">
        <f t="shared" si="14"/>
        <v>0</v>
      </c>
      <c r="AD60" s="128">
        <f t="shared" si="15"/>
        <v>0</v>
      </c>
      <c r="AE60" s="489">
        <f t="shared" si="16"/>
        <v>0</v>
      </c>
      <c r="AF60" s="489">
        <f t="shared" si="17"/>
        <v>0</v>
      </c>
      <c r="AG60" s="128"/>
      <c r="AH60" s="465" t="str" cm="1">
        <f t="array" ref="AH60">_xlfn.IFS(OR(AF60&gt;AC40,AE60&gt;AB40),"KO : Le montant retenu est supérieur au montant présenté. Merci de revoir la ligne de recettes ou plafonner son montant.",AB40=0,"",AND(AE60=AB40,AF60=AC40),"OK",OR(AE60&lt;AB40,AF60&lt;AC40),"Montant instruit inférieur au montant présenté.")</f>
        <v/>
      </c>
      <c r="AI60" s="500">
        <f t="shared" si="18"/>
        <v>0</v>
      </c>
      <c r="AJ60" s="473"/>
      <c r="AK60" s="473"/>
      <c r="AL60" s="473"/>
      <c r="AM60" s="473"/>
      <c r="AN60" s="473"/>
      <c r="AO60" s="473"/>
      <c r="AP60" s="473"/>
      <c r="AQ60" s="473"/>
      <c r="AR60" s="473"/>
      <c r="AS60" s="473"/>
      <c r="AT60" s="473"/>
      <c r="AU60" s="473"/>
      <c r="AV60" s="473"/>
      <c r="AW60" s="473"/>
      <c r="AX60" s="473"/>
      <c r="AY60" s="473"/>
      <c r="AZ60" s="473"/>
      <c r="BA60" s="473"/>
      <c r="BB60" s="473"/>
      <c r="BC60" s="473"/>
      <c r="BD60" s="473"/>
      <c r="BE60" s="473"/>
    </row>
    <row r="61" spans="1:57" x14ac:dyDescent="0.25">
      <c r="A61" s="488">
        <f t="shared" si="2"/>
        <v>0</v>
      </c>
      <c r="B61" s="128">
        <f t="shared" si="2"/>
        <v>0</v>
      </c>
      <c r="C61" s="489">
        <f t="shared" si="2"/>
        <v>0</v>
      </c>
      <c r="D61" s="489">
        <f t="shared" ref="D61" si="24">E41</f>
        <v>0</v>
      </c>
      <c r="E61" s="128"/>
      <c r="F61" s="465" t="str" cm="1">
        <f t="array" ref="F61">_xlfn.IFS(OR(D61&gt;E41,C61&gt;D41),"KO : Le montant retenu est supérieur au montant présenté. Merci de revoir la ligne de recettes ou plafonner son montant.",D41=0,"",AND(C61=D41,D61=E41),"OK",OR(C61&lt;D41,D61&lt;E41),"Montant instruit inférieur au montant présenté.")</f>
        <v/>
      </c>
      <c r="G61" s="500">
        <f t="shared" si="4"/>
        <v>0</v>
      </c>
      <c r="H61" s="488">
        <f t="shared" si="5"/>
        <v>0</v>
      </c>
      <c r="I61" s="128">
        <f t="shared" si="6"/>
        <v>0</v>
      </c>
      <c r="J61" s="489">
        <f t="shared" si="7"/>
        <v>0</v>
      </c>
      <c r="K61" s="489">
        <f t="shared" si="7"/>
        <v>0</v>
      </c>
      <c r="L61" s="128"/>
      <c r="M61" s="465" t="str" cm="1">
        <f t="array" ref="M61">_xlfn.IFS(OR(K61&gt;K41,J61&gt;J41),"KO : Le montant retenu est supérieur au montant présenté. Merci de revoir la ligne de recettes ou plafonner son montant.",J41=0,"",AND(J61=J41,K61=K41),"OK",OR(J61&lt;J41,K61&lt;K41),"Montant instruit inférieur au montant présenté.")</f>
        <v/>
      </c>
      <c r="N61" s="500">
        <f t="shared" si="8"/>
        <v>0</v>
      </c>
      <c r="O61" s="488">
        <f t="shared" si="9"/>
        <v>0</v>
      </c>
      <c r="P61" s="128">
        <f t="shared" si="9"/>
        <v>0</v>
      </c>
      <c r="Q61" s="489">
        <f t="shared" si="9"/>
        <v>0</v>
      </c>
      <c r="R61" s="489">
        <f t="shared" si="9"/>
        <v>0</v>
      </c>
      <c r="S61" s="128"/>
      <c r="T61" s="465" t="str" cm="1">
        <f t="array" ref="T61">_xlfn.IFS(OR(R61&gt;Q41,Q61&gt;P41),"KO : Le montant retenu est supérieur au montant présenté. Merci de revoir la ligne de recettes ou plafonner son montant.",P41=0,"",AND(Q61=P41,R61=Q41),"OK",OR(Q61&lt;P41,R61&lt;Q41),"Montant instruit inférieur au montant présenté.")</f>
        <v/>
      </c>
      <c r="U61" s="500">
        <f t="shared" si="10"/>
        <v>0</v>
      </c>
      <c r="V61" s="488">
        <f t="shared" si="11"/>
        <v>0</v>
      </c>
      <c r="W61" s="128">
        <f t="shared" si="12"/>
        <v>0</v>
      </c>
      <c r="X61" s="489">
        <f t="shared" si="20"/>
        <v>0</v>
      </c>
      <c r="Y61" s="489">
        <f t="shared" si="21"/>
        <v>0</v>
      </c>
      <c r="Z61" s="128"/>
      <c r="AA61" s="465" t="str" cm="1">
        <f t="array" ref="AA61">_xlfn.IFS(OR(Y61&gt;W41,X61&gt;V41),"KO : Le montant retenu est supérieur au montant présenté. Merci de revoir la ligne de recettes ou plafonner son montant.",V41=0,"",AND(X61=V41,Y61=W41),"OK",OR(X61&lt;V41,Y61&lt;W41),"Montant instruit inférieur au montant présenté.")</f>
        <v/>
      </c>
      <c r="AB61" s="500">
        <f t="shared" si="13"/>
        <v>0</v>
      </c>
      <c r="AC61" s="488">
        <f t="shared" si="14"/>
        <v>0</v>
      </c>
      <c r="AD61" s="128">
        <f t="shared" si="15"/>
        <v>0</v>
      </c>
      <c r="AE61" s="489">
        <f t="shared" si="16"/>
        <v>0</v>
      </c>
      <c r="AF61" s="489">
        <f t="shared" si="17"/>
        <v>0</v>
      </c>
      <c r="AG61" s="128"/>
      <c r="AH61" s="465" t="str" cm="1">
        <f t="array" ref="AH61">_xlfn.IFS(OR(AF61&gt;AC41,AE61&gt;AB41),"KO : Le montant retenu est supérieur au montant présenté. Merci de revoir la ligne de recettes ou plafonner son montant.",AB41=0,"",AND(AE61=AB41,AF61=AC41),"OK",OR(AE61&lt;AB41,AF61&lt;AC41),"Montant instruit inférieur au montant présenté.")</f>
        <v/>
      </c>
      <c r="AI61" s="500">
        <f t="shared" si="18"/>
        <v>0</v>
      </c>
      <c r="AJ61" s="473"/>
      <c r="AK61" s="473"/>
      <c r="AL61" s="473"/>
      <c r="AM61" s="473"/>
      <c r="AN61" s="473"/>
      <c r="AO61" s="473"/>
      <c r="AP61" s="473"/>
      <c r="AQ61" s="473"/>
      <c r="AR61" s="473"/>
      <c r="AS61" s="473"/>
      <c r="AT61" s="473"/>
      <c r="AU61" s="473"/>
      <c r="AV61" s="473"/>
      <c r="AW61" s="473"/>
      <c r="AX61" s="473"/>
      <c r="AY61" s="473"/>
      <c r="AZ61" s="473"/>
      <c r="BA61" s="473"/>
      <c r="BB61" s="473"/>
      <c r="BC61" s="473"/>
      <c r="BD61" s="473"/>
      <c r="BE61" s="473"/>
    </row>
    <row r="62" spans="1:57" x14ac:dyDescent="0.25">
      <c r="A62" s="488">
        <f t="shared" si="2"/>
        <v>0</v>
      </c>
      <c r="B62" s="128">
        <f t="shared" si="2"/>
        <v>0</v>
      </c>
      <c r="C62" s="489">
        <f t="shared" si="2"/>
        <v>0</v>
      </c>
      <c r="D62" s="489">
        <f t="shared" ref="D62" si="25">E42</f>
        <v>0</v>
      </c>
      <c r="E62" s="128"/>
      <c r="F62" s="465" t="str" cm="1">
        <f t="array" ref="F62">_xlfn.IFS(OR(D62&gt;E42,C62&gt;D42),"KO : Le montant retenu est supérieur au montant présenté. Merci de revoir la ligne de recettes ou plafonner son montant.",D42=0,"",AND(C62=D42,D62=E42),"OK",OR(C62&lt;D42,D62&lt;E42),"Montant instruit inférieur au montant présenté.")</f>
        <v/>
      </c>
      <c r="G62" s="500">
        <f t="shared" si="4"/>
        <v>0</v>
      </c>
      <c r="H62" s="488">
        <f t="shared" si="5"/>
        <v>0</v>
      </c>
      <c r="I62" s="128">
        <f t="shared" si="6"/>
        <v>0</v>
      </c>
      <c r="J62" s="489">
        <f t="shared" si="7"/>
        <v>0</v>
      </c>
      <c r="K62" s="489">
        <f t="shared" si="7"/>
        <v>0</v>
      </c>
      <c r="L62" s="128"/>
      <c r="M62" s="465" t="str" cm="1">
        <f t="array" ref="M62">_xlfn.IFS(OR(K62&gt;K42,J62&gt;J42),"KO : Le montant retenu est supérieur au montant présenté. Merci de revoir la ligne de recettes ou plafonner son montant.",J42=0,"",AND(J62=J42,K62=K42),"OK",OR(J62&lt;J42,K62&lt;K42),"Montant instruit inférieur au montant présenté.")</f>
        <v/>
      </c>
      <c r="N62" s="500">
        <f t="shared" si="8"/>
        <v>0</v>
      </c>
      <c r="O62" s="488">
        <f t="shared" si="9"/>
        <v>0</v>
      </c>
      <c r="P62" s="128">
        <f t="shared" si="9"/>
        <v>0</v>
      </c>
      <c r="Q62" s="489">
        <f t="shared" si="9"/>
        <v>0</v>
      </c>
      <c r="R62" s="489">
        <f t="shared" si="9"/>
        <v>0</v>
      </c>
      <c r="S62" s="128"/>
      <c r="T62" s="465" t="str" cm="1">
        <f t="array" ref="T62">_xlfn.IFS(OR(R62&gt;Q42,Q62&gt;P42),"KO : Le montant retenu est supérieur au montant présenté. Merci de revoir la ligne de recettes ou plafonner son montant.",P42=0,"",AND(Q62=P42,R62=Q42),"OK",OR(Q62&lt;P42,R62&lt;Q42),"Montant instruit inférieur au montant présenté.")</f>
        <v/>
      </c>
      <c r="U62" s="500">
        <f t="shared" si="10"/>
        <v>0</v>
      </c>
      <c r="V62" s="488">
        <f t="shared" si="11"/>
        <v>0</v>
      </c>
      <c r="W62" s="128">
        <f t="shared" si="12"/>
        <v>0</v>
      </c>
      <c r="X62" s="489">
        <f t="shared" si="20"/>
        <v>0</v>
      </c>
      <c r="Y62" s="489">
        <f t="shared" si="21"/>
        <v>0</v>
      </c>
      <c r="Z62" s="128"/>
      <c r="AA62" s="465" t="str" cm="1">
        <f t="array" ref="AA62">_xlfn.IFS(OR(Y62&gt;W42,X62&gt;V42),"KO : Le montant retenu est supérieur au montant présenté. Merci de revoir la ligne de recettes ou plafonner son montant.",V42=0,"",AND(X62=V42,Y62=W42),"OK",OR(X62&lt;V42,Y62&lt;W42),"Montant instruit inférieur au montant présenté.")</f>
        <v/>
      </c>
      <c r="AB62" s="500">
        <f t="shared" si="13"/>
        <v>0</v>
      </c>
      <c r="AC62" s="488">
        <f t="shared" si="14"/>
        <v>0</v>
      </c>
      <c r="AD62" s="128">
        <f t="shared" si="15"/>
        <v>0</v>
      </c>
      <c r="AE62" s="489">
        <f t="shared" si="16"/>
        <v>0</v>
      </c>
      <c r="AF62" s="489">
        <f t="shared" si="17"/>
        <v>0</v>
      </c>
      <c r="AG62" s="128"/>
      <c r="AH62" s="465" t="str" cm="1">
        <f t="array" ref="AH62">_xlfn.IFS(OR(AF62&gt;AC42,AE62&gt;AB42),"KO : Le montant retenu est supérieur au montant présenté. Merci de revoir la ligne de recettes ou plafonner son montant.",AB42=0,"",AND(AE62=AB42,AF62=AC42),"OK",OR(AE62&lt;AB42,AF62&lt;AC42),"Montant instruit inférieur au montant présenté.")</f>
        <v/>
      </c>
      <c r="AI62" s="500">
        <f t="shared" si="18"/>
        <v>0</v>
      </c>
      <c r="AJ62" s="473"/>
      <c r="AK62" s="473"/>
      <c r="AL62" s="473"/>
      <c r="AM62" s="473"/>
      <c r="AN62" s="473"/>
      <c r="AO62" s="473"/>
      <c r="AP62" s="473"/>
      <c r="AQ62" s="473"/>
      <c r="AR62" s="473"/>
      <c r="AS62" s="473"/>
      <c r="AT62" s="473"/>
      <c r="AU62" s="473"/>
      <c r="AV62" s="473"/>
      <c r="AW62" s="473"/>
      <c r="AX62" s="473"/>
      <c r="AY62" s="473"/>
      <c r="AZ62" s="473"/>
      <c r="BA62" s="473"/>
      <c r="BB62" s="473"/>
      <c r="BC62" s="473"/>
      <c r="BD62" s="473"/>
      <c r="BE62" s="473"/>
    </row>
    <row r="63" spans="1:57" x14ac:dyDescent="0.25">
      <c r="A63" s="488">
        <f t="shared" si="2"/>
        <v>0</v>
      </c>
      <c r="B63" s="128">
        <f t="shared" si="2"/>
        <v>0</v>
      </c>
      <c r="C63" s="489">
        <f t="shared" si="2"/>
        <v>0</v>
      </c>
      <c r="D63" s="489">
        <f t="shared" ref="D63" si="26">E43</f>
        <v>0</v>
      </c>
      <c r="E63" s="128"/>
      <c r="F63" s="465" t="str" cm="1">
        <f t="array" ref="F63">_xlfn.IFS(OR(D63&gt;E43,C63&gt;D43),"KO : Le montant retenu est supérieur au montant présenté. Merci de revoir la ligne de recettes ou plafonner son montant.",D43=0,"",AND(C63=D43,D63=E43),"OK",OR(C63&lt;D43,D63&lt;E43),"Montant instruit inférieur au montant présenté.")</f>
        <v/>
      </c>
      <c r="G63" s="500">
        <f t="shared" si="4"/>
        <v>0</v>
      </c>
      <c r="H63" s="488">
        <f t="shared" si="5"/>
        <v>0</v>
      </c>
      <c r="I63" s="128">
        <f t="shared" si="6"/>
        <v>0</v>
      </c>
      <c r="J63" s="489">
        <f t="shared" si="7"/>
        <v>0</v>
      </c>
      <c r="K63" s="489">
        <f t="shared" si="7"/>
        <v>0</v>
      </c>
      <c r="L63" s="128"/>
      <c r="M63" s="465" t="str" cm="1">
        <f t="array" ref="M63">_xlfn.IFS(OR(K63&gt;K43,J63&gt;J43),"KO : Le montant retenu est supérieur au montant présenté. Merci de revoir la ligne de recettes ou plafonner son montant.",J43=0,"",AND(J63=J43,K63=K43),"OK",OR(J63&lt;J43,K63&lt;K43),"Montant instruit inférieur au montant présenté.")</f>
        <v/>
      </c>
      <c r="N63" s="500">
        <f t="shared" si="8"/>
        <v>0</v>
      </c>
      <c r="O63" s="488">
        <f t="shared" si="9"/>
        <v>0</v>
      </c>
      <c r="P63" s="128">
        <f t="shared" si="9"/>
        <v>0</v>
      </c>
      <c r="Q63" s="489">
        <f t="shared" si="9"/>
        <v>0</v>
      </c>
      <c r="R63" s="489">
        <f t="shared" si="9"/>
        <v>0</v>
      </c>
      <c r="S63" s="128"/>
      <c r="T63" s="465" t="str" cm="1">
        <f t="array" ref="T63">_xlfn.IFS(OR(R63&gt;Q43,Q63&gt;P43),"KO : Le montant retenu est supérieur au montant présenté. Merci de revoir la ligne de recettes ou plafonner son montant.",P43=0,"",AND(Q63=P43,R63=Q43),"OK",OR(Q63&lt;P43,R63&lt;Q43),"Montant instruit inférieur au montant présenté.")</f>
        <v/>
      </c>
      <c r="U63" s="500">
        <f t="shared" si="10"/>
        <v>0</v>
      </c>
      <c r="V63" s="488">
        <f t="shared" si="11"/>
        <v>0</v>
      </c>
      <c r="W63" s="128">
        <f t="shared" si="12"/>
        <v>0</v>
      </c>
      <c r="X63" s="489">
        <f t="shared" si="20"/>
        <v>0</v>
      </c>
      <c r="Y63" s="489">
        <f t="shared" si="21"/>
        <v>0</v>
      </c>
      <c r="Z63" s="128"/>
      <c r="AA63" s="465" t="str" cm="1">
        <f t="array" ref="AA63">_xlfn.IFS(OR(Y63&gt;W43,X63&gt;V43),"KO : Le montant retenu est supérieur au montant présenté. Merci de revoir la ligne de recettes ou plafonner son montant.",V43=0,"",AND(X63=V43,Y63=W43),"OK",OR(X63&lt;V43,Y63&lt;W43),"Montant instruit inférieur au montant présenté.")</f>
        <v/>
      </c>
      <c r="AB63" s="500">
        <f t="shared" si="13"/>
        <v>0</v>
      </c>
      <c r="AC63" s="488">
        <f t="shared" si="14"/>
        <v>0</v>
      </c>
      <c r="AD63" s="128">
        <f t="shared" si="15"/>
        <v>0</v>
      </c>
      <c r="AE63" s="489">
        <f t="shared" si="16"/>
        <v>0</v>
      </c>
      <c r="AF63" s="489">
        <f t="shared" si="17"/>
        <v>0</v>
      </c>
      <c r="AG63" s="128"/>
      <c r="AH63" s="465" t="str" cm="1">
        <f t="array" ref="AH63">_xlfn.IFS(OR(AF63&gt;AC43,AE63&gt;AB43),"KO : Le montant retenu est supérieur au montant présenté. Merci de revoir la ligne de recettes ou plafonner son montant.",AB43=0,"",AND(AE63=AB43,AF63=AC43),"OK",OR(AE63&lt;AB43,AF63&lt;AC43),"Montant instruit inférieur au montant présenté.")</f>
        <v/>
      </c>
      <c r="AI63" s="500">
        <f t="shared" si="18"/>
        <v>0</v>
      </c>
      <c r="AJ63" s="473"/>
      <c r="AK63" s="473"/>
      <c r="AL63" s="473"/>
      <c r="AM63" s="473"/>
      <c r="AN63" s="473"/>
      <c r="AO63" s="473"/>
      <c r="AP63" s="473"/>
      <c r="AQ63" s="473"/>
      <c r="AR63" s="473"/>
      <c r="AS63" s="473"/>
      <c r="AT63" s="473"/>
      <c r="AU63" s="473"/>
      <c r="AV63" s="473"/>
      <c r="AW63" s="473"/>
      <c r="AX63" s="473"/>
      <c r="AY63" s="473"/>
      <c r="AZ63" s="473"/>
      <c r="BA63" s="473"/>
      <c r="BB63" s="473"/>
      <c r="BC63" s="473"/>
      <c r="BD63" s="473"/>
      <c r="BE63" s="473"/>
    </row>
    <row r="64" spans="1:57" x14ac:dyDescent="0.25">
      <c r="A64" s="488">
        <f t="shared" si="2"/>
        <v>0</v>
      </c>
      <c r="B64" s="128">
        <f t="shared" si="2"/>
        <v>0</v>
      </c>
      <c r="C64" s="489">
        <f t="shared" si="2"/>
        <v>0</v>
      </c>
      <c r="D64" s="489">
        <f t="shared" ref="D64" si="27">E44</f>
        <v>0</v>
      </c>
      <c r="E64" s="128"/>
      <c r="F64" s="465" t="str" cm="1">
        <f t="array" ref="F64">_xlfn.IFS(OR(D64&gt;E44,C64&gt;D44),"KO : Le montant retenu est supérieur au montant présenté. Merci de revoir la ligne de recettes ou plafonner son montant.",D44=0,"",AND(C64=D44,D64=E44),"OK",OR(C64&lt;D44,D64&lt;E44),"Montant instruit inférieur au montant présenté.")</f>
        <v/>
      </c>
      <c r="G64" s="500">
        <f t="shared" si="4"/>
        <v>0</v>
      </c>
      <c r="H64" s="488">
        <f t="shared" si="5"/>
        <v>0</v>
      </c>
      <c r="I64" s="128">
        <f t="shared" si="6"/>
        <v>0</v>
      </c>
      <c r="J64" s="489">
        <f t="shared" si="7"/>
        <v>0</v>
      </c>
      <c r="K64" s="489">
        <f t="shared" si="7"/>
        <v>0</v>
      </c>
      <c r="L64" s="128"/>
      <c r="M64" s="465" t="str" cm="1">
        <f t="array" ref="M64">_xlfn.IFS(OR(K64&gt;K44,J64&gt;J44),"KO : Le montant retenu est supérieur au montant présenté. Merci de revoir la ligne de recettes ou plafonner son montant.",J44=0,"",AND(J64=J44,K64=K44),"OK",OR(J64&lt;J44,K64&lt;K44),"Montant instruit inférieur au montant présenté.")</f>
        <v/>
      </c>
      <c r="N64" s="500">
        <f t="shared" si="8"/>
        <v>0</v>
      </c>
      <c r="O64" s="488">
        <f t="shared" si="9"/>
        <v>0</v>
      </c>
      <c r="P64" s="128">
        <f t="shared" si="9"/>
        <v>0</v>
      </c>
      <c r="Q64" s="489">
        <f t="shared" si="9"/>
        <v>0</v>
      </c>
      <c r="R64" s="489">
        <f t="shared" si="9"/>
        <v>0</v>
      </c>
      <c r="S64" s="128"/>
      <c r="T64" s="465" t="str" cm="1">
        <f t="array" ref="T64">_xlfn.IFS(OR(R64&gt;Q44,Q64&gt;P44),"KO : Le montant retenu est supérieur au montant présenté. Merci de revoir la ligne de recettes ou plafonner son montant.",P44=0,"",AND(Q64=P44,R64=Q44),"OK",OR(Q64&lt;P44,R64&lt;Q44),"Montant instruit inférieur au montant présenté.")</f>
        <v/>
      </c>
      <c r="U64" s="500">
        <f t="shared" si="10"/>
        <v>0</v>
      </c>
      <c r="V64" s="488">
        <f t="shared" si="11"/>
        <v>0</v>
      </c>
      <c r="W64" s="128">
        <f t="shared" si="12"/>
        <v>0</v>
      </c>
      <c r="X64" s="489">
        <f t="shared" si="20"/>
        <v>0</v>
      </c>
      <c r="Y64" s="489">
        <f t="shared" si="21"/>
        <v>0</v>
      </c>
      <c r="Z64" s="128"/>
      <c r="AA64" s="465" t="str" cm="1">
        <f t="array" ref="AA64">_xlfn.IFS(OR(Y64&gt;W44,X64&gt;V44),"KO : Le montant retenu est supérieur au montant présenté. Merci de revoir la ligne de recettes ou plafonner son montant.",V44=0,"",AND(X64=V44,Y64=W44),"OK",OR(X64&lt;V44,Y64&lt;W44),"Montant instruit inférieur au montant présenté.")</f>
        <v/>
      </c>
      <c r="AB64" s="500">
        <f t="shared" si="13"/>
        <v>0</v>
      </c>
      <c r="AC64" s="488">
        <f t="shared" si="14"/>
        <v>0</v>
      </c>
      <c r="AD64" s="128">
        <f t="shared" si="15"/>
        <v>0</v>
      </c>
      <c r="AE64" s="489">
        <f t="shared" si="16"/>
        <v>0</v>
      </c>
      <c r="AF64" s="489">
        <f t="shared" si="17"/>
        <v>0</v>
      </c>
      <c r="AG64" s="128"/>
      <c r="AH64" s="465" t="str" cm="1">
        <f t="array" ref="AH64">_xlfn.IFS(OR(AF64&gt;AC44,AE64&gt;AB44),"KO : Le montant retenu est supérieur au montant présenté. Merci de revoir la ligne de recettes ou plafonner son montant.",AB44=0,"",AND(AE64=AB44,AF64=AC44),"OK",OR(AE64&lt;AB44,AF64&lt;AC44),"Montant instruit inférieur au montant présenté.")</f>
        <v/>
      </c>
      <c r="AI64" s="500">
        <f t="shared" si="18"/>
        <v>0</v>
      </c>
      <c r="AJ64" s="473"/>
      <c r="AK64" s="473"/>
      <c r="AL64" s="473"/>
      <c r="AM64" s="473"/>
      <c r="AN64" s="473"/>
      <c r="AO64" s="473"/>
      <c r="AP64" s="473"/>
      <c r="AQ64" s="473"/>
      <c r="AR64" s="473"/>
      <c r="AS64" s="473"/>
      <c r="AT64" s="473"/>
      <c r="AU64" s="473"/>
      <c r="AV64" s="473"/>
      <c r="AW64" s="473"/>
      <c r="AX64" s="473"/>
      <c r="AY64" s="473"/>
      <c r="AZ64" s="473"/>
      <c r="BA64" s="473"/>
      <c r="BB64" s="473"/>
      <c r="BC64" s="473"/>
      <c r="BD64" s="473"/>
      <c r="BE64" s="473"/>
    </row>
    <row r="65" spans="1:57" x14ac:dyDescent="0.25">
      <c r="A65" s="488">
        <f t="shared" si="2"/>
        <v>0</v>
      </c>
      <c r="B65" s="128">
        <f t="shared" si="2"/>
        <v>0</v>
      </c>
      <c r="C65" s="489">
        <f t="shared" si="2"/>
        <v>0</v>
      </c>
      <c r="D65" s="489">
        <f t="shared" ref="D65" si="28">E45</f>
        <v>0</v>
      </c>
      <c r="E65" s="128"/>
      <c r="F65" s="465" t="str" cm="1">
        <f t="array" ref="F65">_xlfn.IFS(OR(D65&gt;E45,C65&gt;D45),"KO : Le montant retenu est supérieur au montant présenté. Merci de revoir la ligne de recettes ou plafonner son montant.",D45=0,"",AND(C65=D45,D65=E45),"OK",OR(C65&lt;D45,D65&lt;E45),"Montant instruit inférieur au montant présenté.")</f>
        <v/>
      </c>
      <c r="G65" s="500">
        <f t="shared" si="4"/>
        <v>0</v>
      </c>
      <c r="H65" s="488">
        <f t="shared" si="5"/>
        <v>0</v>
      </c>
      <c r="I65" s="128">
        <f t="shared" si="6"/>
        <v>0</v>
      </c>
      <c r="J65" s="489">
        <f t="shared" si="7"/>
        <v>0</v>
      </c>
      <c r="K65" s="489">
        <f t="shared" si="7"/>
        <v>0</v>
      </c>
      <c r="L65" s="128"/>
      <c r="M65" s="465" t="str" cm="1">
        <f t="array" ref="M65">_xlfn.IFS(OR(K65&gt;K45,J65&gt;J45),"KO : Le montant retenu est supérieur au montant présenté. Merci de revoir la ligne de recettes ou plafonner son montant.",J45=0,"",AND(J65=J45,K65=K45),"OK",OR(J65&lt;J45,K65&lt;K45),"Montant instruit inférieur au montant présenté.")</f>
        <v/>
      </c>
      <c r="N65" s="500">
        <f t="shared" si="8"/>
        <v>0</v>
      </c>
      <c r="O65" s="488">
        <f t="shared" si="9"/>
        <v>0</v>
      </c>
      <c r="P65" s="128">
        <f t="shared" si="9"/>
        <v>0</v>
      </c>
      <c r="Q65" s="489">
        <f t="shared" si="9"/>
        <v>0</v>
      </c>
      <c r="R65" s="489">
        <f t="shared" si="9"/>
        <v>0</v>
      </c>
      <c r="S65" s="128"/>
      <c r="T65" s="465" t="str" cm="1">
        <f t="array" ref="T65">_xlfn.IFS(OR(R65&gt;Q45,Q65&gt;P45),"KO : Le montant retenu est supérieur au montant présenté. Merci de revoir la ligne de recettes ou plafonner son montant.",P45=0,"",AND(Q65=P45,R65=Q45),"OK",OR(Q65&lt;P45,R65&lt;Q45),"Montant instruit inférieur au montant présenté.")</f>
        <v/>
      </c>
      <c r="U65" s="500">
        <f t="shared" si="10"/>
        <v>0</v>
      </c>
      <c r="V65" s="488">
        <f t="shared" si="11"/>
        <v>0</v>
      </c>
      <c r="W65" s="128">
        <f t="shared" si="12"/>
        <v>0</v>
      </c>
      <c r="X65" s="489">
        <f t="shared" si="20"/>
        <v>0</v>
      </c>
      <c r="Y65" s="489">
        <f t="shared" si="21"/>
        <v>0</v>
      </c>
      <c r="Z65" s="128"/>
      <c r="AA65" s="465" t="str" cm="1">
        <f t="array" ref="AA65">_xlfn.IFS(OR(Y65&gt;W45,X65&gt;V45),"KO : Le montant retenu est supérieur au montant présenté. Merci de revoir la ligne de recettes ou plafonner son montant.",V45=0,"",AND(X65=V45,Y65=W45),"OK",OR(X65&lt;V45,Y65&lt;W45),"Montant instruit inférieur au montant présenté.")</f>
        <v/>
      </c>
      <c r="AB65" s="500">
        <f t="shared" si="13"/>
        <v>0</v>
      </c>
      <c r="AC65" s="488">
        <f t="shared" si="14"/>
        <v>0</v>
      </c>
      <c r="AD65" s="128">
        <f t="shared" si="15"/>
        <v>0</v>
      </c>
      <c r="AE65" s="489">
        <f t="shared" si="16"/>
        <v>0</v>
      </c>
      <c r="AF65" s="489">
        <f t="shared" si="17"/>
        <v>0</v>
      </c>
      <c r="AG65" s="128"/>
      <c r="AH65" s="465" t="str" cm="1">
        <f t="array" ref="AH65">_xlfn.IFS(OR(AF65&gt;AC45,AE65&gt;AB45),"KO : Le montant retenu est supérieur au montant présenté. Merci de revoir la ligne de recettes ou plafonner son montant.",AB45=0,"",AND(AE65=AB45,AF65=AC45),"OK",OR(AE65&lt;AB45,AF65&lt;AC45),"Montant instruit inférieur au montant présenté.")</f>
        <v/>
      </c>
      <c r="AI65" s="500">
        <f t="shared" si="18"/>
        <v>0</v>
      </c>
      <c r="AJ65" s="473"/>
      <c r="AK65" s="473"/>
      <c r="AL65" s="473"/>
      <c r="AM65" s="473"/>
      <c r="AN65" s="473"/>
      <c r="AO65" s="473"/>
      <c r="AP65" s="473"/>
      <c r="AQ65" s="473"/>
      <c r="AR65" s="473"/>
      <c r="AS65" s="473"/>
      <c r="AT65" s="473"/>
      <c r="AU65" s="473"/>
      <c r="AV65" s="473"/>
      <c r="AW65" s="473"/>
      <c r="AX65" s="473"/>
      <c r="AY65" s="473"/>
      <c r="AZ65" s="473"/>
      <c r="BA65" s="473"/>
      <c r="BB65" s="473"/>
      <c r="BC65" s="473"/>
      <c r="BD65" s="473"/>
      <c r="BE65" s="473"/>
    </row>
    <row r="66" spans="1:57" ht="15.75" thickBot="1" x14ac:dyDescent="0.3">
      <c r="A66" s="543" t="s">
        <v>306</v>
      </c>
      <c r="B66" s="544"/>
      <c r="C66" s="501">
        <f>SUM(C56:C65)</f>
        <v>0</v>
      </c>
      <c r="D66" s="501">
        <f>SUM(D56:D65)</f>
        <v>0</v>
      </c>
      <c r="E66" s="502"/>
      <c r="F66" s="503"/>
      <c r="G66" s="504">
        <f>SUM(G56:G65)</f>
        <v>0</v>
      </c>
      <c r="H66" s="543" t="s">
        <v>306</v>
      </c>
      <c r="I66" s="544"/>
      <c r="J66" s="501">
        <f>SUM(J56:J65)</f>
        <v>0</v>
      </c>
      <c r="K66" s="501">
        <f>SUM(K56:K65)</f>
        <v>0</v>
      </c>
      <c r="L66" s="502"/>
      <c r="M66" s="503"/>
      <c r="N66" s="504">
        <f>SUM(N56:N65)</f>
        <v>0</v>
      </c>
      <c r="O66" s="543" t="s">
        <v>306</v>
      </c>
      <c r="P66" s="544"/>
      <c r="Q66" s="501">
        <f>SUM(Q56:Q65)</f>
        <v>0</v>
      </c>
      <c r="R66" s="501">
        <f>SUM(R56:R65)</f>
        <v>0</v>
      </c>
      <c r="S66" s="502"/>
      <c r="T66" s="503"/>
      <c r="U66" s="504">
        <f>SUM(U56:U65)</f>
        <v>0</v>
      </c>
      <c r="V66" s="543" t="s">
        <v>306</v>
      </c>
      <c r="W66" s="544"/>
      <c r="X66" s="501">
        <f>SUM(X56:X65)</f>
        <v>0</v>
      </c>
      <c r="Y66" s="501">
        <f>SUM(Y56:Y65)</f>
        <v>0</v>
      </c>
      <c r="Z66" s="502"/>
      <c r="AA66" s="503"/>
      <c r="AB66" s="504">
        <f>SUM(AB56:AB65)</f>
        <v>0</v>
      </c>
      <c r="AC66" s="543" t="s">
        <v>306</v>
      </c>
      <c r="AD66" s="544"/>
      <c r="AE66" s="501">
        <f>SUM(AE56:AE65)</f>
        <v>0</v>
      </c>
      <c r="AF66" s="501">
        <f>SUM(AF56:AF65)</f>
        <v>0</v>
      </c>
      <c r="AG66" s="502"/>
      <c r="AH66" s="503"/>
      <c r="AI66" s="504">
        <f>SUM(AI56:AI65)</f>
        <v>0</v>
      </c>
      <c r="AJ66" s="473"/>
      <c r="AK66" s="473"/>
      <c r="AL66" s="473"/>
      <c r="AM66" s="473"/>
      <c r="AN66" s="473"/>
      <c r="AO66" s="473"/>
      <c r="AP66" s="473"/>
      <c r="AQ66" s="473"/>
      <c r="AR66" s="473"/>
      <c r="AS66" s="473"/>
      <c r="AT66" s="473"/>
      <c r="AU66" s="473"/>
      <c r="AV66" s="473"/>
      <c r="AW66" s="473"/>
      <c r="AX66" s="473"/>
      <c r="AY66" s="473"/>
      <c r="AZ66" s="473"/>
      <c r="BA66" s="473"/>
      <c r="BB66" s="473"/>
      <c r="BC66" s="473"/>
      <c r="BD66" s="473"/>
      <c r="BE66" s="473"/>
    </row>
    <row r="67" spans="1:57" x14ac:dyDescent="0.25">
      <c r="N67" s="23"/>
      <c r="O67" s="23"/>
      <c r="P67" s="23"/>
      <c r="Q67" s="23"/>
      <c r="R67" s="23"/>
      <c r="S67" s="23"/>
      <c r="T67" s="23"/>
    </row>
    <row r="68" spans="1:57" x14ac:dyDescent="0.25">
      <c r="N68" s="23"/>
      <c r="O68" s="23"/>
      <c r="P68" s="23"/>
      <c r="Q68" s="23"/>
      <c r="R68" s="23"/>
      <c r="S68" s="23"/>
      <c r="T68" s="23"/>
    </row>
    <row r="69" spans="1:57" ht="26.25" x14ac:dyDescent="0.25">
      <c r="H69" s="569" t="s">
        <v>309</v>
      </c>
      <c r="I69" s="570"/>
      <c r="J69" s="570"/>
      <c r="K69" s="571"/>
      <c r="L69" s="33">
        <f>SUM(IF(D66=0,C66,D66),IF(K66=0,J66,K66),IF(R66=0,Q66,R66),IF(Y66=0,X66,Y66),IF(AF66=0,AE66,AF66))</f>
        <v>0</v>
      </c>
      <c r="N69" s="23"/>
      <c r="O69" s="23"/>
      <c r="P69" s="23"/>
      <c r="Q69" s="23"/>
      <c r="R69" s="23"/>
      <c r="S69" s="23"/>
      <c r="T69" s="23"/>
    </row>
    <row r="70" spans="1:57" ht="26.25" x14ac:dyDescent="0.25">
      <c r="H70" s="572" t="s">
        <v>310</v>
      </c>
      <c r="I70" s="572"/>
      <c r="J70" s="572"/>
      <c r="K70" s="572"/>
      <c r="L70" s="44">
        <f>SUM(G66,N66,U66,AB66,AI66)</f>
        <v>0</v>
      </c>
      <c r="N70" s="23"/>
      <c r="O70" s="23"/>
      <c r="P70" s="23"/>
      <c r="Q70" s="23"/>
      <c r="R70" s="23"/>
      <c r="S70" s="23"/>
      <c r="T70" s="23"/>
    </row>
    <row r="71" spans="1:57" x14ac:dyDescent="0.25">
      <c r="N71" s="23"/>
      <c r="O71" s="23"/>
      <c r="P71" s="23"/>
      <c r="Q71" s="23"/>
      <c r="R71" s="23"/>
      <c r="S71" s="23"/>
      <c r="T71" s="23"/>
    </row>
  </sheetData>
  <sheetProtection algorithmName="SHA-512" hashValue="WDutgDeM30D+ZNfER21lY/AqoXIDKsDdiuYb959Q+ryMdKNKuKnTcjCu2HsQsSGVZQDjKVe91WBZfW175qex+A==" saltValue="yjM2BMZTRW3V38k5NEyxaw==" spinCount="100000" sheet="1" objects="1" scenarios="1"/>
  <mergeCells count="51">
    <mergeCell ref="H69:K69"/>
    <mergeCell ref="H70:K70"/>
    <mergeCell ref="A52:G52"/>
    <mergeCell ref="H52:N52"/>
    <mergeCell ref="H66:I66"/>
    <mergeCell ref="O52:U52"/>
    <mergeCell ref="O66:P66"/>
    <mergeCell ref="V52:AB52"/>
    <mergeCell ref="AC52:AI52"/>
    <mergeCell ref="AC66:AD66"/>
    <mergeCell ref="A51:AI51"/>
    <mergeCell ref="V66:W66"/>
    <mergeCell ref="A66:B66"/>
    <mergeCell ref="H2:M2"/>
    <mergeCell ref="H1:M1"/>
    <mergeCell ref="H3:I3"/>
    <mergeCell ref="F48:I48"/>
    <mergeCell ref="A46:C46"/>
    <mergeCell ref="A1:G1"/>
    <mergeCell ref="A2:G2"/>
    <mergeCell ref="A3:B3"/>
    <mergeCell ref="A29:F29"/>
    <mergeCell ref="G29:J29"/>
    <mergeCell ref="E18:F18"/>
    <mergeCell ref="G18:H18"/>
    <mergeCell ref="A11:B11"/>
    <mergeCell ref="A33:A34"/>
    <mergeCell ref="G20:H20"/>
    <mergeCell ref="I18:J18"/>
    <mergeCell ref="I20:J20"/>
    <mergeCell ref="I25:J25"/>
    <mergeCell ref="A32:F32"/>
    <mergeCell ref="G32:L32"/>
    <mergeCell ref="C20:D20"/>
    <mergeCell ref="C25:D25"/>
    <mergeCell ref="E20:F20"/>
    <mergeCell ref="I11:J11"/>
    <mergeCell ref="G25:H25"/>
    <mergeCell ref="A18:B18"/>
    <mergeCell ref="C18:D18"/>
    <mergeCell ref="A25:B25"/>
    <mergeCell ref="E25:F25"/>
    <mergeCell ref="A20:B20"/>
    <mergeCell ref="C11:D11"/>
    <mergeCell ref="E11:F11"/>
    <mergeCell ref="G11:H11"/>
    <mergeCell ref="M32:R32"/>
    <mergeCell ref="S32:X32"/>
    <mergeCell ref="Y32:AD32"/>
    <mergeCell ref="A31:AD31"/>
    <mergeCell ref="A17:J17"/>
  </mergeCells>
  <conditionalFormatting sqref="A56:D65">
    <cfRule type="cellIs" dxfId="19" priority="21" stopIfTrue="1" operator="notEqual">
      <formula>XFA56</formula>
    </cfRule>
  </conditionalFormatting>
  <conditionalFormatting sqref="F56:F65">
    <cfRule type="containsText" dxfId="18" priority="38" operator="containsText" text="OK">
      <formula>NOT(ISERROR(SEARCH("OK",F56)))</formula>
    </cfRule>
    <cfRule type="containsText" dxfId="17" priority="39" operator="containsText" text="KO">
      <formula>NOT(ISERROR(SEARCH("KO",F56)))</formula>
    </cfRule>
    <cfRule type="containsText" dxfId="16" priority="40" operator="containsText" text="Attention">
      <formula>NOT(ISERROR(SEARCH("Attention",F56)))</formula>
    </cfRule>
  </conditionalFormatting>
  <conditionalFormatting sqref="H56:K65">
    <cfRule type="cellIs" dxfId="15" priority="16" stopIfTrue="1" operator="notEqual">
      <formula>D56</formula>
    </cfRule>
  </conditionalFormatting>
  <conditionalFormatting sqref="M56:M65">
    <cfRule type="containsText" dxfId="14" priority="17" operator="containsText" text="OK">
      <formula>NOT(ISERROR(SEARCH("OK",M56)))</formula>
    </cfRule>
    <cfRule type="containsText" dxfId="13" priority="18" operator="containsText" text="KO">
      <formula>NOT(ISERROR(SEARCH("KO",M56)))</formula>
    </cfRule>
    <cfRule type="containsText" dxfId="12" priority="19" operator="containsText" text="Attention">
      <formula>NOT(ISERROR(SEARCH("Attention",M56)))</formula>
    </cfRule>
  </conditionalFormatting>
  <conditionalFormatting sqref="O56:R65">
    <cfRule type="cellIs" dxfId="11" priority="11" stopIfTrue="1" operator="notEqual">
      <formula>K56</formula>
    </cfRule>
  </conditionalFormatting>
  <conditionalFormatting sqref="T56:T65">
    <cfRule type="containsText" dxfId="10" priority="12" operator="containsText" text="OK">
      <formula>NOT(ISERROR(SEARCH("OK",T56)))</formula>
    </cfRule>
    <cfRule type="containsText" dxfId="9" priority="13" operator="containsText" text="KO">
      <formula>NOT(ISERROR(SEARCH("KO",T56)))</formula>
    </cfRule>
    <cfRule type="containsText" dxfId="8" priority="14" operator="containsText" text="Attention">
      <formula>NOT(ISERROR(SEARCH("Attention",T56)))</formula>
    </cfRule>
  </conditionalFormatting>
  <conditionalFormatting sqref="V56:Y65">
    <cfRule type="cellIs" dxfId="7" priority="6" stopIfTrue="1" operator="notEqual">
      <formula>R56</formula>
    </cfRule>
  </conditionalFormatting>
  <conditionalFormatting sqref="AA56:AA65">
    <cfRule type="containsText" dxfId="6" priority="7" operator="containsText" text="OK">
      <formula>NOT(ISERROR(SEARCH("OK",AA56)))</formula>
    </cfRule>
    <cfRule type="containsText" dxfId="5" priority="8" operator="containsText" text="KO">
      <formula>NOT(ISERROR(SEARCH("KO",AA56)))</formula>
    </cfRule>
    <cfRule type="containsText" dxfId="4" priority="9" operator="containsText" text="Attention">
      <formula>NOT(ISERROR(SEARCH("Attention",AA56)))</formula>
    </cfRule>
  </conditionalFormatting>
  <conditionalFormatting sqref="AC56:AF65">
    <cfRule type="cellIs" dxfId="3" priority="1" stopIfTrue="1" operator="notEqual">
      <formula>Y56</formula>
    </cfRule>
  </conditionalFormatting>
  <conditionalFormatting sqref="AH56:AH65">
    <cfRule type="containsText" dxfId="2" priority="2" operator="containsText" text="OK">
      <formula>NOT(ISERROR(SEARCH("OK",AH56)))</formula>
    </cfRule>
    <cfRule type="containsText" dxfId="1" priority="3" operator="containsText" text="KO">
      <formula>NOT(ISERROR(SEARCH("KO",AH56)))</formula>
    </cfRule>
    <cfRule type="containsText" dxfId="0" priority="4" operator="containsText" text="Attention">
      <formula>NOT(ISERROR(SEARCH("Attention",AH56)))</formula>
    </cfRule>
  </conditionalFormatting>
  <dataValidations count="1">
    <dataValidation type="list" allowBlank="1" showInputMessage="1" showErrorMessage="1" sqref="D4:F9" xr:uid="{BAAB6FDA-971F-46F5-8B21-255D8E98EF24}">
      <formula1>"Oui, Non,"</formula1>
    </dataValidation>
  </dataValidations>
  <pageMargins left="0.7" right="0.7" top="0.75" bottom="0.75" header="0.3" footer="0.3"/>
  <pageSetup paperSize="9" scale="1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AD48"/>
  <sheetViews>
    <sheetView showGridLines="0" zoomScale="88" zoomScaleNormal="100" workbookViewId="0">
      <selection activeCell="B10" sqref="B10"/>
    </sheetView>
  </sheetViews>
  <sheetFormatPr baseColWidth="10" defaultColWidth="11.42578125" defaultRowHeight="15" x14ac:dyDescent="0.25"/>
  <cols>
    <col min="1" max="1" width="15.28515625" style="135" customWidth="1"/>
    <col min="2" max="4" width="24.42578125" style="135" customWidth="1"/>
    <col min="5" max="5" width="42.7109375" style="135" bestFit="1" customWidth="1"/>
    <col min="6" max="6" width="39.7109375" style="135" customWidth="1"/>
    <col min="7" max="8" width="36" style="135" customWidth="1"/>
    <col min="9" max="9" width="26.7109375" style="135" customWidth="1"/>
    <col min="10" max="11" width="21.7109375" style="135" customWidth="1"/>
    <col min="12" max="12" width="21.85546875" style="135" customWidth="1"/>
    <col min="13" max="13" width="20.42578125" style="135" customWidth="1"/>
    <col min="14" max="14" width="11.42578125" style="135"/>
    <col min="15" max="27" width="20.42578125" style="135" customWidth="1"/>
    <col min="28" max="28" width="31.140625" style="135" customWidth="1"/>
    <col min="29" max="29" width="30.7109375" style="135" customWidth="1"/>
    <col min="30" max="30" width="20.42578125" style="135" customWidth="1"/>
    <col min="31" max="16384" width="11.42578125" style="135"/>
  </cols>
  <sheetData>
    <row r="1" spans="1:30" ht="21" x14ac:dyDescent="0.35">
      <c r="A1" s="577" t="s">
        <v>76</v>
      </c>
      <c r="B1" s="577"/>
      <c r="C1" s="577"/>
      <c r="D1" s="577"/>
      <c r="E1" s="577"/>
    </row>
    <row r="3" spans="1:30" ht="74.099999999999994" customHeight="1" x14ac:dyDescent="0.3">
      <c r="B3" s="581" t="s">
        <v>126</v>
      </c>
      <c r="C3" s="581"/>
      <c r="D3" s="581"/>
      <c r="E3" s="581"/>
    </row>
    <row r="4" spans="1:30" ht="99" customHeight="1" x14ac:dyDescent="0.25">
      <c r="B4" s="579" t="s">
        <v>127</v>
      </c>
      <c r="C4" s="579"/>
      <c r="D4" s="579"/>
      <c r="E4" s="579"/>
      <c r="F4" s="579"/>
      <c r="G4" s="579"/>
      <c r="H4" s="136"/>
    </row>
    <row r="5" spans="1:30" ht="35.1" customHeight="1" thickBot="1" x14ac:dyDescent="0.3">
      <c r="B5" s="580" t="s">
        <v>128</v>
      </c>
      <c r="C5" s="580"/>
      <c r="D5" s="580"/>
      <c r="E5" s="137"/>
      <c r="F5" s="137"/>
      <c r="G5" s="138"/>
      <c r="H5" s="138"/>
      <c r="I5" s="139"/>
      <c r="J5" s="140"/>
      <c r="K5" s="140"/>
      <c r="L5" s="139"/>
      <c r="M5" s="141"/>
    </row>
    <row r="6" spans="1:30" ht="35.1" customHeight="1" x14ac:dyDescent="0.25">
      <c r="B6" s="582" t="s">
        <v>311</v>
      </c>
      <c r="C6" s="583"/>
      <c r="D6" s="583"/>
      <c r="E6" s="583"/>
      <c r="F6" s="583"/>
      <c r="G6" s="583"/>
      <c r="H6" s="583"/>
      <c r="I6" s="583"/>
      <c r="J6" s="583"/>
      <c r="K6" s="583"/>
      <c r="L6" s="583"/>
      <c r="M6" s="583"/>
      <c r="N6" s="584"/>
      <c r="O6" s="573" t="s">
        <v>312</v>
      </c>
      <c r="P6" s="574"/>
      <c r="Q6" s="574"/>
      <c r="R6" s="574"/>
      <c r="S6" s="574"/>
      <c r="T6" s="574"/>
      <c r="U6" s="574"/>
      <c r="V6" s="574"/>
      <c r="W6" s="574"/>
      <c r="X6" s="574"/>
      <c r="Y6" s="574"/>
      <c r="Z6" s="574"/>
      <c r="AA6" s="574"/>
      <c r="AB6" s="574"/>
      <c r="AC6" s="574"/>
      <c r="AD6" s="575"/>
    </row>
    <row r="7" spans="1:30" s="142" customFormat="1" ht="60" customHeight="1" x14ac:dyDescent="0.25">
      <c r="B7" s="143" t="s">
        <v>129</v>
      </c>
      <c r="C7" s="144" t="s">
        <v>130</v>
      </c>
      <c r="D7" s="144" t="s">
        <v>131</v>
      </c>
      <c r="E7" s="144" t="s">
        <v>132</v>
      </c>
      <c r="F7" s="144" t="s">
        <v>133</v>
      </c>
      <c r="G7" s="144" t="s">
        <v>134</v>
      </c>
      <c r="H7" s="144" t="s">
        <v>135</v>
      </c>
      <c r="I7" s="145" t="s">
        <v>136</v>
      </c>
      <c r="J7" s="145" t="s">
        <v>137</v>
      </c>
      <c r="K7" s="145" t="s">
        <v>138</v>
      </c>
      <c r="L7" s="145" t="s">
        <v>139</v>
      </c>
      <c r="M7" s="146" t="s">
        <v>140</v>
      </c>
      <c r="N7" s="147" t="s">
        <v>141</v>
      </c>
      <c r="O7" s="148" t="s">
        <v>129</v>
      </c>
      <c r="P7" s="149" t="s">
        <v>130</v>
      </c>
      <c r="Q7" s="149" t="s">
        <v>131</v>
      </c>
      <c r="R7" s="149" t="s">
        <v>132</v>
      </c>
      <c r="S7" s="149" t="s">
        <v>133</v>
      </c>
      <c r="T7" s="149" t="s">
        <v>134</v>
      </c>
      <c r="U7" s="149" t="s">
        <v>135</v>
      </c>
      <c r="V7" s="150" t="s">
        <v>136</v>
      </c>
      <c r="W7" s="150" t="s">
        <v>137</v>
      </c>
      <c r="X7" s="150" t="s">
        <v>138</v>
      </c>
      <c r="Y7" s="150" t="s">
        <v>139</v>
      </c>
      <c r="Z7" s="151" t="s">
        <v>140</v>
      </c>
      <c r="AA7" s="186" t="s">
        <v>313</v>
      </c>
      <c r="AB7" s="153" t="s">
        <v>314</v>
      </c>
      <c r="AC7" s="153" t="s">
        <v>301</v>
      </c>
      <c r="AD7" s="154" t="s">
        <v>299</v>
      </c>
    </row>
    <row r="8" spans="1:30" s="142" customFormat="1" ht="135" x14ac:dyDescent="0.25">
      <c r="B8" s="155" t="s">
        <v>142</v>
      </c>
      <c r="C8" s="156" t="s">
        <v>143</v>
      </c>
      <c r="D8" s="156" t="s">
        <v>144</v>
      </c>
      <c r="E8" s="157"/>
      <c r="F8" s="157" t="s">
        <v>145</v>
      </c>
      <c r="G8" s="157" t="s">
        <v>146</v>
      </c>
      <c r="H8" s="157" t="s">
        <v>147</v>
      </c>
      <c r="I8" s="158" t="s">
        <v>148</v>
      </c>
      <c r="J8" s="158" t="s">
        <v>149</v>
      </c>
      <c r="K8" s="158" t="s">
        <v>150</v>
      </c>
      <c r="L8" s="158" t="s">
        <v>151</v>
      </c>
      <c r="M8" s="145" t="s">
        <v>152</v>
      </c>
      <c r="N8" s="147"/>
      <c r="O8" s="159" t="s">
        <v>302</v>
      </c>
      <c r="P8" s="160" t="s">
        <v>302</v>
      </c>
      <c r="Q8" s="160" t="s">
        <v>302</v>
      </c>
      <c r="R8" s="160" t="s">
        <v>302</v>
      </c>
      <c r="S8" s="160" t="s">
        <v>302</v>
      </c>
      <c r="T8" s="160" t="s">
        <v>302</v>
      </c>
      <c r="U8" s="160" t="s">
        <v>302</v>
      </c>
      <c r="V8" s="160" t="s">
        <v>315</v>
      </c>
      <c r="W8" s="160" t="s">
        <v>316</v>
      </c>
      <c r="X8" s="160" t="s">
        <v>317</v>
      </c>
      <c r="Y8" s="160" t="s">
        <v>302</v>
      </c>
      <c r="Z8" s="160" t="s">
        <v>302</v>
      </c>
      <c r="AA8" s="202" t="s">
        <v>318</v>
      </c>
      <c r="AB8" s="160" t="s">
        <v>303</v>
      </c>
      <c r="AC8" s="160" t="s">
        <v>304</v>
      </c>
      <c r="AD8" s="161" t="s">
        <v>305</v>
      </c>
    </row>
    <row r="9" spans="1:30" s="173" customFormat="1" ht="120" x14ac:dyDescent="0.25">
      <c r="A9" s="578"/>
      <c r="B9" s="162" t="s">
        <v>153</v>
      </c>
      <c r="C9" s="163" t="s">
        <v>154</v>
      </c>
      <c r="D9" s="164" t="s">
        <v>155</v>
      </c>
      <c r="E9" s="165" t="s">
        <v>156</v>
      </c>
      <c r="F9" s="165" t="s">
        <v>157</v>
      </c>
      <c r="G9" s="165" t="s">
        <v>157</v>
      </c>
      <c r="H9" s="165" t="s">
        <v>158</v>
      </c>
      <c r="I9" s="166" t="s">
        <v>257</v>
      </c>
      <c r="J9" s="167" t="s">
        <v>258</v>
      </c>
      <c r="K9" s="168">
        <v>36</v>
      </c>
      <c r="L9" s="168">
        <v>0.5</v>
      </c>
      <c r="M9" s="36" t="s">
        <v>259</v>
      </c>
      <c r="N9" s="169" t="s">
        <v>159</v>
      </c>
      <c r="O9" s="170" t="str">
        <f>B9</f>
        <v>Exemple : partenaire x</v>
      </c>
      <c r="P9" s="170" t="str">
        <f t="shared" ref="P9:Z9" si="0">C9</f>
        <v xml:space="preserve">Echanges dev-perf-envir-eco </v>
      </c>
      <c r="Q9" s="170" t="str">
        <f t="shared" si="0"/>
        <v xml:space="preserve">Création groupes opérationnels </v>
      </c>
      <c r="R9" s="170" t="str">
        <f t="shared" si="0"/>
        <v>agent x</v>
      </c>
      <c r="S9" s="170" t="str">
        <f t="shared" si="0"/>
        <v>xx</v>
      </c>
      <c r="T9" s="170" t="str">
        <f t="shared" si="0"/>
        <v>xx</v>
      </c>
      <c r="U9" s="170" t="str">
        <f t="shared" si="0"/>
        <v>Oui</v>
      </c>
      <c r="V9" s="170" t="str">
        <f t="shared" si="0"/>
        <v>40000</v>
      </c>
      <c r="W9" s="170" t="str">
        <f t="shared" si="0"/>
        <v>10000</v>
      </c>
      <c r="X9" s="170">
        <f t="shared" si="0"/>
        <v>36</v>
      </c>
      <c r="Y9" s="170">
        <f t="shared" si="0"/>
        <v>0.5</v>
      </c>
      <c r="Z9" s="170" t="str">
        <f t="shared" si="0"/>
        <v>=(I8+J8)*(K8/12)*L8</v>
      </c>
      <c r="AA9" s="170"/>
      <c r="AB9" s="170"/>
      <c r="AC9" s="171" t="s">
        <v>319</v>
      </c>
      <c r="AD9" s="172"/>
    </row>
    <row r="10" spans="1:30" x14ac:dyDescent="0.25">
      <c r="A10" s="578"/>
      <c r="B10" s="87"/>
      <c r="C10" s="186"/>
      <c r="D10" s="127"/>
      <c r="E10" s="88"/>
      <c r="F10" s="88"/>
      <c r="G10" s="88"/>
      <c r="H10" s="88"/>
      <c r="I10" s="89"/>
      <c r="J10" s="90"/>
      <c r="K10" s="91"/>
      <c r="L10" s="92"/>
      <c r="M10" s="26">
        <f>(I10+J10)*(K10/12)*L10</f>
        <v>0</v>
      </c>
      <c r="N10" s="189" t="s">
        <v>159</v>
      </c>
      <c r="O10" s="174">
        <f>B10</f>
        <v>0</v>
      </c>
      <c r="P10" s="175">
        <f>C10</f>
        <v>0</v>
      </c>
      <c r="Q10" s="175">
        <f>D10</f>
        <v>0</v>
      </c>
      <c r="R10" s="175">
        <f t="shared" ref="R10:Y10" si="1">E10</f>
        <v>0</v>
      </c>
      <c r="S10" s="175">
        <f t="shared" si="1"/>
        <v>0</v>
      </c>
      <c r="T10" s="175">
        <f t="shared" si="1"/>
        <v>0</v>
      </c>
      <c r="U10" s="175">
        <f t="shared" si="1"/>
        <v>0</v>
      </c>
      <c r="V10" s="176">
        <f t="shared" si="1"/>
        <v>0</v>
      </c>
      <c r="W10" s="176">
        <f t="shared" si="1"/>
        <v>0</v>
      </c>
      <c r="X10" s="175">
        <f t="shared" si="1"/>
        <v>0</v>
      </c>
      <c r="Y10" s="175">
        <f t="shared" si="1"/>
        <v>0</v>
      </c>
      <c r="Z10" s="177">
        <f>M10</f>
        <v>0</v>
      </c>
      <c r="AA10" s="26">
        <f>Z10</f>
        <v>0</v>
      </c>
      <c r="AB10" s="178"/>
      <c r="AC10" s="171" t="str" cm="1">
        <f t="array" ref="AC10">_xlfn.IFS(AA10&gt;M10,"KO : Le montant retenu est supérieur au montant présenté. Merci de revoir la ligne de dépense ou plafonner son montant.",M10=0,"",AA10=M10,"OK",AA10&lt;M10,"Montant instruit inférieur au montant présenté.")</f>
        <v/>
      </c>
      <c r="AD10" s="26">
        <f>Z10-AA10</f>
        <v>0</v>
      </c>
    </row>
    <row r="11" spans="1:30" x14ac:dyDescent="0.25">
      <c r="A11" s="578"/>
      <c r="B11" s="87"/>
      <c r="C11" s="186"/>
      <c r="D11" s="127"/>
      <c r="E11" s="88"/>
      <c r="F11" s="88"/>
      <c r="G11" s="88"/>
      <c r="H11" s="88"/>
      <c r="I11" s="89"/>
      <c r="J11" s="90"/>
      <c r="K11" s="91"/>
      <c r="L11" s="92"/>
      <c r="M11" s="26">
        <f t="shared" ref="M11:M34" si="2">(I11+J11)*(K11/12)*L11</f>
        <v>0</v>
      </c>
      <c r="N11" s="189" t="s">
        <v>159</v>
      </c>
      <c r="O11" s="174">
        <f t="shared" ref="O11:O34" si="3">B11</f>
        <v>0</v>
      </c>
      <c r="P11" s="175">
        <f t="shared" ref="P11:P34" si="4">C11</f>
        <v>0</v>
      </c>
      <c r="Q11" s="175">
        <f t="shared" ref="Q11:Q34" si="5">D11</f>
        <v>0</v>
      </c>
      <c r="R11" s="175">
        <f t="shared" ref="R11:R34" si="6">E11</f>
        <v>0</v>
      </c>
      <c r="S11" s="175">
        <f t="shared" ref="S11:S34" si="7">F11</f>
        <v>0</v>
      </c>
      <c r="T11" s="175">
        <f t="shared" ref="T11:T34" si="8">G11</f>
        <v>0</v>
      </c>
      <c r="U11" s="175">
        <f t="shared" ref="U11:U34" si="9">H11</f>
        <v>0</v>
      </c>
      <c r="V11" s="176">
        <f t="shared" ref="V11:V34" si="10">I11</f>
        <v>0</v>
      </c>
      <c r="W11" s="176">
        <f t="shared" ref="W11:W34" si="11">J11</f>
        <v>0</v>
      </c>
      <c r="X11" s="175">
        <f t="shared" ref="X11:X34" si="12">K11</f>
        <v>0</v>
      </c>
      <c r="Y11" s="175">
        <f t="shared" ref="Y11:Y34" si="13">L11</f>
        <v>0</v>
      </c>
      <c r="Z11" s="177">
        <f t="shared" ref="Z11:Z34" si="14">M11</f>
        <v>0</v>
      </c>
      <c r="AA11" s="26">
        <f t="shared" ref="AA11:AA34" si="15">Z11</f>
        <v>0</v>
      </c>
      <c r="AB11" s="178"/>
      <c r="AC11" s="171" t="str" cm="1">
        <f t="array" ref="AC11">_xlfn.IFS(AA11&gt;M11,"KO : Le montant retenu est supérieur au montant présenté. Merci de revoir la ligne de dépense ou plafonner son montant.",M11=0,"",AA11=M11,"OK",AA11&lt;M11,"Montant instruit inférieur au montant présenté.")</f>
        <v/>
      </c>
      <c r="AD11" s="26">
        <f t="shared" ref="AD11:AD34" si="16">Z11-AA11</f>
        <v>0</v>
      </c>
    </row>
    <row r="12" spans="1:30" x14ac:dyDescent="0.25">
      <c r="A12" s="578"/>
      <c r="B12" s="87"/>
      <c r="C12" s="186"/>
      <c r="D12" s="127"/>
      <c r="E12" s="88"/>
      <c r="F12" s="88"/>
      <c r="G12" s="88"/>
      <c r="H12" s="88"/>
      <c r="I12" s="89"/>
      <c r="J12" s="90"/>
      <c r="K12" s="91"/>
      <c r="L12" s="92"/>
      <c r="M12" s="26">
        <f t="shared" si="2"/>
        <v>0</v>
      </c>
      <c r="N12" s="189" t="s">
        <v>159</v>
      </c>
      <c r="O12" s="174">
        <f t="shared" si="3"/>
        <v>0</v>
      </c>
      <c r="P12" s="175">
        <f t="shared" si="4"/>
        <v>0</v>
      </c>
      <c r="Q12" s="175">
        <f t="shared" si="5"/>
        <v>0</v>
      </c>
      <c r="R12" s="175">
        <f t="shared" si="6"/>
        <v>0</v>
      </c>
      <c r="S12" s="175">
        <f t="shared" si="7"/>
        <v>0</v>
      </c>
      <c r="T12" s="175">
        <f t="shared" si="8"/>
        <v>0</v>
      </c>
      <c r="U12" s="175">
        <f t="shared" si="9"/>
        <v>0</v>
      </c>
      <c r="V12" s="176">
        <f t="shared" si="10"/>
        <v>0</v>
      </c>
      <c r="W12" s="176">
        <f t="shared" si="11"/>
        <v>0</v>
      </c>
      <c r="X12" s="175">
        <f t="shared" si="12"/>
        <v>0</v>
      </c>
      <c r="Y12" s="175">
        <f t="shared" si="13"/>
        <v>0</v>
      </c>
      <c r="Z12" s="177">
        <f t="shared" si="14"/>
        <v>0</v>
      </c>
      <c r="AA12" s="26">
        <f t="shared" si="15"/>
        <v>0</v>
      </c>
      <c r="AB12" s="178"/>
      <c r="AC12" s="171" t="str" cm="1">
        <f t="array" ref="AC12">_xlfn.IFS(AA12&gt;M12,"KO : Le montant retenu est supérieur au montant présenté. Merci de revoir la ligne de dépense ou plafonner son montant.",M12=0,"",AA12=M12,"OK",AA12&lt;M12,"Montant instruit inférieur au montant présenté.")</f>
        <v/>
      </c>
      <c r="AD12" s="26">
        <f t="shared" si="16"/>
        <v>0</v>
      </c>
    </row>
    <row r="13" spans="1:30" x14ac:dyDescent="0.25">
      <c r="A13" s="578"/>
      <c r="B13" s="87"/>
      <c r="C13" s="186"/>
      <c r="D13" s="127"/>
      <c r="E13" s="88"/>
      <c r="F13" s="88"/>
      <c r="G13" s="88"/>
      <c r="H13" s="88"/>
      <c r="I13" s="89"/>
      <c r="J13" s="90"/>
      <c r="K13" s="91"/>
      <c r="L13" s="92"/>
      <c r="M13" s="26">
        <f t="shared" si="2"/>
        <v>0</v>
      </c>
      <c r="N13" s="189" t="s">
        <v>159</v>
      </c>
      <c r="O13" s="174">
        <f t="shared" si="3"/>
        <v>0</v>
      </c>
      <c r="P13" s="175">
        <f t="shared" si="4"/>
        <v>0</v>
      </c>
      <c r="Q13" s="175">
        <f t="shared" si="5"/>
        <v>0</v>
      </c>
      <c r="R13" s="175">
        <f t="shared" si="6"/>
        <v>0</v>
      </c>
      <c r="S13" s="175">
        <f t="shared" si="7"/>
        <v>0</v>
      </c>
      <c r="T13" s="175">
        <f t="shared" si="8"/>
        <v>0</v>
      </c>
      <c r="U13" s="175">
        <f t="shared" si="9"/>
        <v>0</v>
      </c>
      <c r="V13" s="176">
        <f t="shared" si="10"/>
        <v>0</v>
      </c>
      <c r="W13" s="176">
        <f t="shared" si="11"/>
        <v>0</v>
      </c>
      <c r="X13" s="175">
        <f t="shared" si="12"/>
        <v>0</v>
      </c>
      <c r="Y13" s="175">
        <f t="shared" si="13"/>
        <v>0</v>
      </c>
      <c r="Z13" s="177">
        <f t="shared" si="14"/>
        <v>0</v>
      </c>
      <c r="AA13" s="26">
        <f t="shared" si="15"/>
        <v>0</v>
      </c>
      <c r="AB13" s="178"/>
      <c r="AC13" s="171" t="str" cm="1">
        <f t="array" ref="AC13">_xlfn.IFS(AA13&gt;M13,"KO : Le montant retenu est supérieur au montant présenté. Merci de revoir la ligne de dépense ou plafonner son montant.",M13=0,"",AA13=M13,"OK",AA13&lt;M13,"Montant instruit inférieur au montant présenté.")</f>
        <v/>
      </c>
      <c r="AD13" s="26">
        <f t="shared" si="16"/>
        <v>0</v>
      </c>
    </row>
    <row r="14" spans="1:30" x14ac:dyDescent="0.25">
      <c r="A14" s="578"/>
      <c r="B14" s="87"/>
      <c r="C14" s="186"/>
      <c r="D14" s="127"/>
      <c r="E14" s="88"/>
      <c r="F14" s="88"/>
      <c r="G14" s="88"/>
      <c r="H14" s="88"/>
      <c r="I14" s="89"/>
      <c r="J14" s="90"/>
      <c r="K14" s="91"/>
      <c r="L14" s="92"/>
      <c r="M14" s="26">
        <f t="shared" si="2"/>
        <v>0</v>
      </c>
      <c r="N14" s="189" t="s">
        <v>159</v>
      </c>
      <c r="O14" s="174">
        <f t="shared" si="3"/>
        <v>0</v>
      </c>
      <c r="P14" s="175">
        <f t="shared" si="4"/>
        <v>0</v>
      </c>
      <c r="Q14" s="175">
        <f t="shared" si="5"/>
        <v>0</v>
      </c>
      <c r="R14" s="175">
        <f t="shared" si="6"/>
        <v>0</v>
      </c>
      <c r="S14" s="175">
        <f t="shared" si="7"/>
        <v>0</v>
      </c>
      <c r="T14" s="175">
        <f t="shared" si="8"/>
        <v>0</v>
      </c>
      <c r="U14" s="175">
        <f t="shared" si="9"/>
        <v>0</v>
      </c>
      <c r="V14" s="176">
        <f t="shared" si="10"/>
        <v>0</v>
      </c>
      <c r="W14" s="176">
        <f t="shared" si="11"/>
        <v>0</v>
      </c>
      <c r="X14" s="175">
        <f t="shared" si="12"/>
        <v>0</v>
      </c>
      <c r="Y14" s="175">
        <f t="shared" si="13"/>
        <v>0</v>
      </c>
      <c r="Z14" s="177">
        <f t="shared" si="14"/>
        <v>0</v>
      </c>
      <c r="AA14" s="26">
        <f t="shared" si="15"/>
        <v>0</v>
      </c>
      <c r="AB14" s="178"/>
      <c r="AC14" s="171" t="str" cm="1">
        <f t="array" ref="AC14">_xlfn.IFS(AA14&gt;M14,"KO : Le montant retenu est supérieur au montant présenté. Merci de revoir la ligne de dépense ou plafonner son montant.",M14=0,"",AA14=M14,"OK",AA14&lt;M14,"Montant instruit inférieur au montant présenté.")</f>
        <v/>
      </c>
      <c r="AD14" s="26">
        <f t="shared" si="16"/>
        <v>0</v>
      </c>
    </row>
    <row r="15" spans="1:30" x14ac:dyDescent="0.25">
      <c r="A15" s="578"/>
      <c r="B15" s="87"/>
      <c r="C15" s="186"/>
      <c r="D15" s="127"/>
      <c r="E15" s="88"/>
      <c r="F15" s="88"/>
      <c r="G15" s="88"/>
      <c r="H15" s="88"/>
      <c r="I15" s="89"/>
      <c r="J15" s="90"/>
      <c r="K15" s="91"/>
      <c r="L15" s="92"/>
      <c r="M15" s="26">
        <f t="shared" si="2"/>
        <v>0</v>
      </c>
      <c r="N15" s="189" t="s">
        <v>159</v>
      </c>
      <c r="O15" s="174">
        <f t="shared" si="3"/>
        <v>0</v>
      </c>
      <c r="P15" s="175">
        <f t="shared" si="4"/>
        <v>0</v>
      </c>
      <c r="Q15" s="175">
        <f t="shared" si="5"/>
        <v>0</v>
      </c>
      <c r="R15" s="175">
        <f t="shared" si="6"/>
        <v>0</v>
      </c>
      <c r="S15" s="175">
        <f t="shared" si="7"/>
        <v>0</v>
      </c>
      <c r="T15" s="175">
        <f t="shared" si="8"/>
        <v>0</v>
      </c>
      <c r="U15" s="175">
        <f t="shared" si="9"/>
        <v>0</v>
      </c>
      <c r="V15" s="176">
        <f t="shared" si="10"/>
        <v>0</v>
      </c>
      <c r="W15" s="176">
        <f t="shared" si="11"/>
        <v>0</v>
      </c>
      <c r="X15" s="175">
        <f t="shared" si="12"/>
        <v>0</v>
      </c>
      <c r="Y15" s="175">
        <f t="shared" si="13"/>
        <v>0</v>
      </c>
      <c r="Z15" s="177">
        <f t="shared" si="14"/>
        <v>0</v>
      </c>
      <c r="AA15" s="26">
        <f t="shared" si="15"/>
        <v>0</v>
      </c>
      <c r="AB15" s="178"/>
      <c r="AC15" s="171" t="str" cm="1">
        <f t="array" ref="AC15">_xlfn.IFS(AA15&gt;M15,"KO : Le montant retenu est supérieur au montant présenté. Merci de revoir la ligne de dépense ou plafonner son montant.",M15=0,"",AA15=M15,"OK",AA15&lt;M15,"Montant instruit inférieur au montant présenté.")</f>
        <v/>
      </c>
      <c r="AD15" s="26">
        <f t="shared" si="16"/>
        <v>0</v>
      </c>
    </row>
    <row r="16" spans="1:30" x14ac:dyDescent="0.25">
      <c r="A16" s="578"/>
      <c r="B16" s="87"/>
      <c r="C16" s="186"/>
      <c r="D16" s="127"/>
      <c r="E16" s="88"/>
      <c r="F16" s="88"/>
      <c r="G16" s="88"/>
      <c r="H16" s="88"/>
      <c r="I16" s="89"/>
      <c r="J16" s="90"/>
      <c r="K16" s="91"/>
      <c r="L16" s="92"/>
      <c r="M16" s="26">
        <f t="shared" si="2"/>
        <v>0</v>
      </c>
      <c r="N16" s="189" t="s">
        <v>159</v>
      </c>
      <c r="O16" s="174">
        <f t="shared" si="3"/>
        <v>0</v>
      </c>
      <c r="P16" s="175">
        <f t="shared" si="4"/>
        <v>0</v>
      </c>
      <c r="Q16" s="175">
        <f t="shared" si="5"/>
        <v>0</v>
      </c>
      <c r="R16" s="175">
        <f t="shared" si="6"/>
        <v>0</v>
      </c>
      <c r="S16" s="175">
        <f t="shared" si="7"/>
        <v>0</v>
      </c>
      <c r="T16" s="175">
        <f t="shared" si="8"/>
        <v>0</v>
      </c>
      <c r="U16" s="175">
        <f t="shared" si="9"/>
        <v>0</v>
      </c>
      <c r="V16" s="176">
        <f t="shared" si="10"/>
        <v>0</v>
      </c>
      <c r="W16" s="176">
        <f t="shared" si="11"/>
        <v>0</v>
      </c>
      <c r="X16" s="175">
        <f t="shared" si="12"/>
        <v>0</v>
      </c>
      <c r="Y16" s="175">
        <f t="shared" si="13"/>
        <v>0</v>
      </c>
      <c r="Z16" s="177">
        <f t="shared" si="14"/>
        <v>0</v>
      </c>
      <c r="AA16" s="26">
        <f t="shared" si="15"/>
        <v>0</v>
      </c>
      <c r="AB16" s="178"/>
      <c r="AC16" s="171" t="str" cm="1">
        <f t="array" ref="AC16">_xlfn.IFS(AA16&gt;M16,"KO : Le montant retenu est supérieur au montant présenté. Merci de revoir la ligne de dépense ou plafonner son montant.",M16=0,"",AA16=M16,"OK",AA16&lt;M16,"Montant instruit inférieur au montant présenté.")</f>
        <v/>
      </c>
      <c r="AD16" s="26">
        <f t="shared" si="16"/>
        <v>0</v>
      </c>
    </row>
    <row r="17" spans="1:30" x14ac:dyDescent="0.25">
      <c r="A17" s="578"/>
      <c r="B17" s="87"/>
      <c r="C17" s="186"/>
      <c r="D17" s="127"/>
      <c r="E17" s="88"/>
      <c r="F17" s="88"/>
      <c r="G17" s="88"/>
      <c r="H17" s="88"/>
      <c r="I17" s="89"/>
      <c r="J17" s="90"/>
      <c r="K17" s="91"/>
      <c r="L17" s="92"/>
      <c r="M17" s="26">
        <f t="shared" si="2"/>
        <v>0</v>
      </c>
      <c r="N17" s="189" t="s">
        <v>159</v>
      </c>
      <c r="O17" s="174">
        <f t="shared" si="3"/>
        <v>0</v>
      </c>
      <c r="P17" s="175">
        <f t="shared" si="4"/>
        <v>0</v>
      </c>
      <c r="Q17" s="175">
        <f t="shared" si="5"/>
        <v>0</v>
      </c>
      <c r="R17" s="175">
        <f t="shared" si="6"/>
        <v>0</v>
      </c>
      <c r="S17" s="175">
        <f t="shared" si="7"/>
        <v>0</v>
      </c>
      <c r="T17" s="175">
        <f t="shared" si="8"/>
        <v>0</v>
      </c>
      <c r="U17" s="175">
        <f t="shared" si="9"/>
        <v>0</v>
      </c>
      <c r="V17" s="176">
        <f t="shared" si="10"/>
        <v>0</v>
      </c>
      <c r="W17" s="176">
        <f t="shared" si="11"/>
        <v>0</v>
      </c>
      <c r="X17" s="175">
        <f t="shared" si="12"/>
        <v>0</v>
      </c>
      <c r="Y17" s="175">
        <f t="shared" si="13"/>
        <v>0</v>
      </c>
      <c r="Z17" s="177">
        <f t="shared" si="14"/>
        <v>0</v>
      </c>
      <c r="AA17" s="26">
        <f t="shared" si="15"/>
        <v>0</v>
      </c>
      <c r="AB17" s="178"/>
      <c r="AC17" s="171" t="str" cm="1">
        <f t="array" ref="AC17">_xlfn.IFS(AA17&gt;M17,"KO : Le montant retenu est supérieur au montant présenté. Merci de revoir la ligne de dépense ou plafonner son montant.",M17=0,"",AA17=M17,"OK",AA17&lt;M17,"Montant instruit inférieur au montant présenté.")</f>
        <v/>
      </c>
      <c r="AD17" s="26">
        <f t="shared" si="16"/>
        <v>0</v>
      </c>
    </row>
    <row r="18" spans="1:30" x14ac:dyDescent="0.25">
      <c r="A18" s="578"/>
      <c r="B18" s="87"/>
      <c r="C18" s="186"/>
      <c r="D18" s="127"/>
      <c r="E18" s="88"/>
      <c r="F18" s="88"/>
      <c r="G18" s="88"/>
      <c r="H18" s="88"/>
      <c r="I18" s="89"/>
      <c r="J18" s="90"/>
      <c r="K18" s="91"/>
      <c r="L18" s="92"/>
      <c r="M18" s="26">
        <f t="shared" si="2"/>
        <v>0</v>
      </c>
      <c r="N18" s="189" t="s">
        <v>159</v>
      </c>
      <c r="O18" s="174">
        <f t="shared" si="3"/>
        <v>0</v>
      </c>
      <c r="P18" s="175">
        <f t="shared" si="4"/>
        <v>0</v>
      </c>
      <c r="Q18" s="175">
        <f t="shared" si="5"/>
        <v>0</v>
      </c>
      <c r="R18" s="175">
        <f t="shared" si="6"/>
        <v>0</v>
      </c>
      <c r="S18" s="175">
        <f t="shared" si="7"/>
        <v>0</v>
      </c>
      <c r="T18" s="175">
        <f t="shared" si="8"/>
        <v>0</v>
      </c>
      <c r="U18" s="175">
        <f t="shared" si="9"/>
        <v>0</v>
      </c>
      <c r="V18" s="176">
        <f t="shared" si="10"/>
        <v>0</v>
      </c>
      <c r="W18" s="176">
        <f t="shared" si="11"/>
        <v>0</v>
      </c>
      <c r="X18" s="175">
        <f t="shared" si="12"/>
        <v>0</v>
      </c>
      <c r="Y18" s="175">
        <f t="shared" si="13"/>
        <v>0</v>
      </c>
      <c r="Z18" s="177">
        <f t="shared" si="14"/>
        <v>0</v>
      </c>
      <c r="AA18" s="26">
        <f t="shared" si="15"/>
        <v>0</v>
      </c>
      <c r="AB18" s="178"/>
      <c r="AC18" s="171" t="str" cm="1">
        <f t="array" ref="AC18">_xlfn.IFS(AA18&gt;M18,"KO : Le montant retenu est supérieur au montant présenté. Merci de revoir la ligne de dépense ou plafonner son montant.",M18=0,"",AA18=M18,"OK",AA18&lt;M18,"Montant instruit inférieur au montant présenté.")</f>
        <v/>
      </c>
      <c r="AD18" s="26">
        <f t="shared" si="16"/>
        <v>0</v>
      </c>
    </row>
    <row r="19" spans="1:30" x14ac:dyDescent="0.25">
      <c r="A19" s="578"/>
      <c r="B19" s="87"/>
      <c r="C19" s="186"/>
      <c r="D19" s="127"/>
      <c r="E19" s="88"/>
      <c r="F19" s="88"/>
      <c r="G19" s="88"/>
      <c r="H19" s="88"/>
      <c r="I19" s="89"/>
      <c r="J19" s="90"/>
      <c r="K19" s="91"/>
      <c r="L19" s="92"/>
      <c r="M19" s="26">
        <f t="shared" si="2"/>
        <v>0</v>
      </c>
      <c r="N19" s="189" t="s">
        <v>159</v>
      </c>
      <c r="O19" s="174">
        <f t="shared" si="3"/>
        <v>0</v>
      </c>
      <c r="P19" s="175">
        <f t="shared" si="4"/>
        <v>0</v>
      </c>
      <c r="Q19" s="175">
        <f t="shared" si="5"/>
        <v>0</v>
      </c>
      <c r="R19" s="175">
        <f t="shared" si="6"/>
        <v>0</v>
      </c>
      <c r="S19" s="175">
        <f t="shared" si="7"/>
        <v>0</v>
      </c>
      <c r="T19" s="175">
        <f t="shared" si="8"/>
        <v>0</v>
      </c>
      <c r="U19" s="175">
        <f t="shared" si="9"/>
        <v>0</v>
      </c>
      <c r="V19" s="176">
        <f t="shared" si="10"/>
        <v>0</v>
      </c>
      <c r="W19" s="176">
        <f t="shared" si="11"/>
        <v>0</v>
      </c>
      <c r="X19" s="175">
        <f t="shared" si="12"/>
        <v>0</v>
      </c>
      <c r="Y19" s="175">
        <f t="shared" si="13"/>
        <v>0</v>
      </c>
      <c r="Z19" s="177">
        <f t="shared" si="14"/>
        <v>0</v>
      </c>
      <c r="AA19" s="26">
        <f t="shared" si="15"/>
        <v>0</v>
      </c>
      <c r="AB19" s="178"/>
      <c r="AC19" s="171" t="str" cm="1">
        <f t="array" ref="AC19">_xlfn.IFS(AA19&gt;M19,"KO : Le montant retenu est supérieur au montant présenté. Merci de revoir la ligne de dépense ou plafonner son montant.",M19=0,"",AA19=M19,"OK",AA19&lt;M19,"Montant instruit inférieur au montant présenté.")</f>
        <v/>
      </c>
      <c r="AD19" s="26">
        <f t="shared" si="16"/>
        <v>0</v>
      </c>
    </row>
    <row r="20" spans="1:30" x14ac:dyDescent="0.25">
      <c r="A20" s="578"/>
      <c r="B20" s="87"/>
      <c r="C20" s="186"/>
      <c r="D20" s="127"/>
      <c r="E20" s="88"/>
      <c r="F20" s="88"/>
      <c r="G20" s="88"/>
      <c r="H20" s="88"/>
      <c r="I20" s="89"/>
      <c r="J20" s="90"/>
      <c r="K20" s="91"/>
      <c r="L20" s="92"/>
      <c r="M20" s="26">
        <f t="shared" si="2"/>
        <v>0</v>
      </c>
      <c r="N20" s="189" t="s">
        <v>159</v>
      </c>
      <c r="O20" s="174">
        <f t="shared" si="3"/>
        <v>0</v>
      </c>
      <c r="P20" s="175">
        <f t="shared" si="4"/>
        <v>0</v>
      </c>
      <c r="Q20" s="175">
        <f t="shared" si="5"/>
        <v>0</v>
      </c>
      <c r="R20" s="175">
        <f t="shared" si="6"/>
        <v>0</v>
      </c>
      <c r="S20" s="175">
        <f t="shared" si="7"/>
        <v>0</v>
      </c>
      <c r="T20" s="175">
        <f t="shared" si="8"/>
        <v>0</v>
      </c>
      <c r="U20" s="175">
        <f t="shared" si="9"/>
        <v>0</v>
      </c>
      <c r="V20" s="176">
        <f t="shared" si="10"/>
        <v>0</v>
      </c>
      <c r="W20" s="176">
        <f t="shared" si="11"/>
        <v>0</v>
      </c>
      <c r="X20" s="175">
        <f t="shared" si="12"/>
        <v>0</v>
      </c>
      <c r="Y20" s="175">
        <f t="shared" si="13"/>
        <v>0</v>
      </c>
      <c r="Z20" s="177">
        <f t="shared" si="14"/>
        <v>0</v>
      </c>
      <c r="AA20" s="26">
        <f t="shared" si="15"/>
        <v>0</v>
      </c>
      <c r="AB20" s="178"/>
      <c r="AC20" s="171" t="str" cm="1">
        <f t="array" ref="AC20">_xlfn.IFS(AA20&gt;M20,"KO : Le montant retenu est supérieur au montant présenté. Merci de revoir la ligne de dépense ou plafonner son montant.",M20=0,"",AA20=M20,"OK",AA20&lt;M20,"Montant instruit inférieur au montant présenté.")</f>
        <v/>
      </c>
      <c r="AD20" s="26">
        <f t="shared" si="16"/>
        <v>0</v>
      </c>
    </row>
    <row r="21" spans="1:30" x14ac:dyDescent="0.25">
      <c r="A21" s="578"/>
      <c r="B21" s="87"/>
      <c r="C21" s="186"/>
      <c r="D21" s="127"/>
      <c r="E21" s="88"/>
      <c r="F21" s="88"/>
      <c r="G21" s="88"/>
      <c r="H21" s="88"/>
      <c r="I21" s="89"/>
      <c r="J21" s="90"/>
      <c r="K21" s="91"/>
      <c r="L21" s="92"/>
      <c r="M21" s="26">
        <f t="shared" si="2"/>
        <v>0</v>
      </c>
      <c r="N21" s="189" t="s">
        <v>159</v>
      </c>
      <c r="O21" s="174">
        <f t="shared" si="3"/>
        <v>0</v>
      </c>
      <c r="P21" s="175">
        <f t="shared" si="4"/>
        <v>0</v>
      </c>
      <c r="Q21" s="175">
        <f t="shared" si="5"/>
        <v>0</v>
      </c>
      <c r="R21" s="175">
        <f t="shared" si="6"/>
        <v>0</v>
      </c>
      <c r="S21" s="175">
        <f t="shared" si="7"/>
        <v>0</v>
      </c>
      <c r="T21" s="175">
        <f t="shared" si="8"/>
        <v>0</v>
      </c>
      <c r="U21" s="175">
        <f t="shared" si="9"/>
        <v>0</v>
      </c>
      <c r="V21" s="176">
        <f t="shared" si="10"/>
        <v>0</v>
      </c>
      <c r="W21" s="176">
        <f t="shared" si="11"/>
        <v>0</v>
      </c>
      <c r="X21" s="175">
        <f t="shared" si="12"/>
        <v>0</v>
      </c>
      <c r="Y21" s="175">
        <f t="shared" si="13"/>
        <v>0</v>
      </c>
      <c r="Z21" s="177">
        <f t="shared" si="14"/>
        <v>0</v>
      </c>
      <c r="AA21" s="26">
        <f t="shared" si="15"/>
        <v>0</v>
      </c>
      <c r="AB21" s="178"/>
      <c r="AC21" s="171" t="str" cm="1">
        <f t="array" ref="AC21">_xlfn.IFS(AA21&gt;M21,"KO : Le montant retenu est supérieur au montant présenté. Merci de revoir la ligne de dépense ou plafonner son montant.",M21=0,"",AA21=M21,"OK",AA21&lt;M21,"Montant instruit inférieur au montant présenté.")</f>
        <v/>
      </c>
      <c r="AD21" s="26">
        <f t="shared" si="16"/>
        <v>0</v>
      </c>
    </row>
    <row r="22" spans="1:30" x14ac:dyDescent="0.25">
      <c r="A22" s="578"/>
      <c r="B22" s="87"/>
      <c r="C22" s="186"/>
      <c r="D22" s="127"/>
      <c r="E22" s="88"/>
      <c r="F22" s="88"/>
      <c r="G22" s="88"/>
      <c r="H22" s="88"/>
      <c r="I22" s="89"/>
      <c r="J22" s="90"/>
      <c r="K22" s="91"/>
      <c r="L22" s="92"/>
      <c r="M22" s="26">
        <f t="shared" si="2"/>
        <v>0</v>
      </c>
      <c r="N22" s="189" t="s">
        <v>159</v>
      </c>
      <c r="O22" s="174">
        <f t="shared" si="3"/>
        <v>0</v>
      </c>
      <c r="P22" s="175">
        <f t="shared" si="4"/>
        <v>0</v>
      </c>
      <c r="Q22" s="175">
        <f t="shared" si="5"/>
        <v>0</v>
      </c>
      <c r="R22" s="175">
        <f t="shared" si="6"/>
        <v>0</v>
      </c>
      <c r="S22" s="175">
        <f t="shared" si="7"/>
        <v>0</v>
      </c>
      <c r="T22" s="175">
        <f t="shared" si="8"/>
        <v>0</v>
      </c>
      <c r="U22" s="175">
        <f t="shared" si="9"/>
        <v>0</v>
      </c>
      <c r="V22" s="176">
        <f t="shared" si="10"/>
        <v>0</v>
      </c>
      <c r="W22" s="176">
        <f t="shared" si="11"/>
        <v>0</v>
      </c>
      <c r="X22" s="175">
        <f t="shared" si="12"/>
        <v>0</v>
      </c>
      <c r="Y22" s="175">
        <f t="shared" si="13"/>
        <v>0</v>
      </c>
      <c r="Z22" s="177">
        <f t="shared" si="14"/>
        <v>0</v>
      </c>
      <c r="AA22" s="26">
        <f t="shared" si="15"/>
        <v>0</v>
      </c>
      <c r="AB22" s="178"/>
      <c r="AC22" s="171" t="str" cm="1">
        <f t="array" ref="AC22">_xlfn.IFS(AA22&gt;M22,"KO : Le montant retenu est supérieur au montant présenté. Merci de revoir la ligne de dépense ou plafonner son montant.",M22=0,"",AA22=M22,"OK",AA22&lt;M22,"Montant instruit inférieur au montant présenté.")</f>
        <v/>
      </c>
      <c r="AD22" s="26">
        <f t="shared" si="16"/>
        <v>0</v>
      </c>
    </row>
    <row r="23" spans="1:30" x14ac:dyDescent="0.25">
      <c r="A23" s="578"/>
      <c r="B23" s="87"/>
      <c r="C23" s="186"/>
      <c r="D23" s="127"/>
      <c r="E23" s="88"/>
      <c r="F23" s="88"/>
      <c r="G23" s="88"/>
      <c r="H23" s="88"/>
      <c r="I23" s="89"/>
      <c r="J23" s="90"/>
      <c r="K23" s="91"/>
      <c r="L23" s="92"/>
      <c r="M23" s="26">
        <f t="shared" si="2"/>
        <v>0</v>
      </c>
      <c r="N23" s="189" t="s">
        <v>159</v>
      </c>
      <c r="O23" s="174">
        <f t="shared" si="3"/>
        <v>0</v>
      </c>
      <c r="P23" s="175">
        <f t="shared" si="4"/>
        <v>0</v>
      </c>
      <c r="Q23" s="175">
        <f t="shared" si="5"/>
        <v>0</v>
      </c>
      <c r="R23" s="175">
        <f t="shared" si="6"/>
        <v>0</v>
      </c>
      <c r="S23" s="175">
        <f t="shared" si="7"/>
        <v>0</v>
      </c>
      <c r="T23" s="175">
        <f t="shared" si="8"/>
        <v>0</v>
      </c>
      <c r="U23" s="175">
        <f t="shared" si="9"/>
        <v>0</v>
      </c>
      <c r="V23" s="176">
        <f t="shared" si="10"/>
        <v>0</v>
      </c>
      <c r="W23" s="176">
        <f t="shared" si="11"/>
        <v>0</v>
      </c>
      <c r="X23" s="175">
        <f t="shared" si="12"/>
        <v>0</v>
      </c>
      <c r="Y23" s="175">
        <f t="shared" si="13"/>
        <v>0</v>
      </c>
      <c r="Z23" s="177">
        <f t="shared" si="14"/>
        <v>0</v>
      </c>
      <c r="AA23" s="26">
        <f t="shared" si="15"/>
        <v>0</v>
      </c>
      <c r="AB23" s="178"/>
      <c r="AC23" s="171" t="str" cm="1">
        <f t="array" ref="AC23">_xlfn.IFS(AA23&gt;M23,"KO : Le montant retenu est supérieur au montant présenté. Merci de revoir la ligne de dépense ou plafonner son montant.",M23=0,"",AA23=M23,"OK",AA23&lt;M23,"Montant instruit inférieur au montant présenté.")</f>
        <v/>
      </c>
      <c r="AD23" s="26">
        <f t="shared" si="16"/>
        <v>0</v>
      </c>
    </row>
    <row r="24" spans="1:30" x14ac:dyDescent="0.25">
      <c r="A24" s="578"/>
      <c r="B24" s="87"/>
      <c r="C24" s="186"/>
      <c r="D24" s="127"/>
      <c r="E24" s="88"/>
      <c r="F24" s="88"/>
      <c r="G24" s="88"/>
      <c r="H24" s="88"/>
      <c r="I24" s="89"/>
      <c r="J24" s="90"/>
      <c r="K24" s="91"/>
      <c r="L24" s="92"/>
      <c r="M24" s="26">
        <f t="shared" si="2"/>
        <v>0</v>
      </c>
      <c r="N24" s="189" t="s">
        <v>159</v>
      </c>
      <c r="O24" s="174">
        <f t="shared" si="3"/>
        <v>0</v>
      </c>
      <c r="P24" s="175">
        <f t="shared" si="4"/>
        <v>0</v>
      </c>
      <c r="Q24" s="175">
        <f t="shared" si="5"/>
        <v>0</v>
      </c>
      <c r="R24" s="175">
        <f t="shared" si="6"/>
        <v>0</v>
      </c>
      <c r="S24" s="175">
        <f t="shared" si="7"/>
        <v>0</v>
      </c>
      <c r="T24" s="175">
        <f t="shared" si="8"/>
        <v>0</v>
      </c>
      <c r="U24" s="175">
        <f t="shared" si="9"/>
        <v>0</v>
      </c>
      <c r="V24" s="176">
        <f t="shared" si="10"/>
        <v>0</v>
      </c>
      <c r="W24" s="176">
        <f t="shared" si="11"/>
        <v>0</v>
      </c>
      <c r="X24" s="175">
        <f t="shared" si="12"/>
        <v>0</v>
      </c>
      <c r="Y24" s="175">
        <f t="shared" si="13"/>
        <v>0</v>
      </c>
      <c r="Z24" s="177">
        <f t="shared" si="14"/>
        <v>0</v>
      </c>
      <c r="AA24" s="26">
        <f t="shared" si="15"/>
        <v>0</v>
      </c>
      <c r="AB24" s="178"/>
      <c r="AC24" s="171" t="str" cm="1">
        <f t="array" ref="AC24">_xlfn.IFS(AA24&gt;M24,"KO : Le montant retenu est supérieur au montant présenté. Merci de revoir la ligne de dépense ou plafonner son montant.",M24=0,"",AA24=M24,"OK",AA24&lt;M24,"Montant instruit inférieur au montant présenté.")</f>
        <v/>
      </c>
      <c r="AD24" s="26">
        <f t="shared" si="16"/>
        <v>0</v>
      </c>
    </row>
    <row r="25" spans="1:30" x14ac:dyDescent="0.25">
      <c r="A25" s="578"/>
      <c r="B25" s="87"/>
      <c r="C25" s="186"/>
      <c r="D25" s="127"/>
      <c r="E25" s="88"/>
      <c r="F25" s="88"/>
      <c r="G25" s="88"/>
      <c r="H25" s="88"/>
      <c r="I25" s="89"/>
      <c r="J25" s="90"/>
      <c r="K25" s="91"/>
      <c r="L25" s="92"/>
      <c r="M25" s="26">
        <f t="shared" si="2"/>
        <v>0</v>
      </c>
      <c r="N25" s="189" t="s">
        <v>159</v>
      </c>
      <c r="O25" s="174">
        <f t="shared" si="3"/>
        <v>0</v>
      </c>
      <c r="P25" s="175">
        <f t="shared" si="4"/>
        <v>0</v>
      </c>
      <c r="Q25" s="175">
        <f t="shared" si="5"/>
        <v>0</v>
      </c>
      <c r="R25" s="175">
        <f t="shared" si="6"/>
        <v>0</v>
      </c>
      <c r="S25" s="175">
        <f t="shared" si="7"/>
        <v>0</v>
      </c>
      <c r="T25" s="175">
        <f t="shared" si="8"/>
        <v>0</v>
      </c>
      <c r="U25" s="175">
        <f t="shared" si="9"/>
        <v>0</v>
      </c>
      <c r="V25" s="176">
        <f t="shared" si="10"/>
        <v>0</v>
      </c>
      <c r="W25" s="176">
        <f t="shared" si="11"/>
        <v>0</v>
      </c>
      <c r="X25" s="175">
        <f t="shared" si="12"/>
        <v>0</v>
      </c>
      <c r="Y25" s="175">
        <f t="shared" si="13"/>
        <v>0</v>
      </c>
      <c r="Z25" s="177">
        <f t="shared" si="14"/>
        <v>0</v>
      </c>
      <c r="AA25" s="26">
        <f t="shared" si="15"/>
        <v>0</v>
      </c>
      <c r="AB25" s="178"/>
      <c r="AC25" s="171" t="str" cm="1">
        <f t="array" ref="AC25">_xlfn.IFS(AA25&gt;M25,"KO : Le montant retenu est supérieur au montant présenté. Merci de revoir la ligne de dépense ou plafonner son montant.",M25=0,"",AA25=M25,"OK",AA25&lt;M25,"Montant instruit inférieur au montant présenté.")</f>
        <v/>
      </c>
      <c r="AD25" s="26">
        <f t="shared" si="16"/>
        <v>0</v>
      </c>
    </row>
    <row r="26" spans="1:30" x14ac:dyDescent="0.25">
      <c r="A26" s="578"/>
      <c r="B26" s="87"/>
      <c r="C26" s="186"/>
      <c r="D26" s="127"/>
      <c r="E26" s="88"/>
      <c r="F26" s="88"/>
      <c r="G26" s="88"/>
      <c r="H26" s="88"/>
      <c r="I26" s="89"/>
      <c r="J26" s="90"/>
      <c r="K26" s="91"/>
      <c r="L26" s="92"/>
      <c r="M26" s="26">
        <f t="shared" si="2"/>
        <v>0</v>
      </c>
      <c r="N26" s="189" t="s">
        <v>159</v>
      </c>
      <c r="O26" s="174">
        <f t="shared" si="3"/>
        <v>0</v>
      </c>
      <c r="P26" s="175">
        <f t="shared" si="4"/>
        <v>0</v>
      </c>
      <c r="Q26" s="175">
        <f t="shared" si="5"/>
        <v>0</v>
      </c>
      <c r="R26" s="175">
        <f t="shared" si="6"/>
        <v>0</v>
      </c>
      <c r="S26" s="175">
        <f t="shared" si="7"/>
        <v>0</v>
      </c>
      <c r="T26" s="175">
        <f t="shared" si="8"/>
        <v>0</v>
      </c>
      <c r="U26" s="175">
        <f t="shared" si="9"/>
        <v>0</v>
      </c>
      <c r="V26" s="176">
        <f t="shared" si="10"/>
        <v>0</v>
      </c>
      <c r="W26" s="176">
        <f t="shared" si="11"/>
        <v>0</v>
      </c>
      <c r="X26" s="175">
        <f t="shared" si="12"/>
        <v>0</v>
      </c>
      <c r="Y26" s="175">
        <f t="shared" si="13"/>
        <v>0</v>
      </c>
      <c r="Z26" s="177">
        <f t="shared" si="14"/>
        <v>0</v>
      </c>
      <c r="AA26" s="26">
        <f t="shared" si="15"/>
        <v>0</v>
      </c>
      <c r="AB26" s="178"/>
      <c r="AC26" s="171" t="str" cm="1">
        <f t="array" ref="AC26">_xlfn.IFS(AA26&gt;M26,"KO : Le montant retenu est supérieur au montant présenté. Merci de revoir la ligne de dépense ou plafonner son montant.",M26=0,"",AA26=M26,"OK",AA26&lt;M26,"Montant instruit inférieur au montant présenté.")</f>
        <v/>
      </c>
      <c r="AD26" s="26">
        <f t="shared" si="16"/>
        <v>0</v>
      </c>
    </row>
    <row r="27" spans="1:30" x14ac:dyDescent="0.25">
      <c r="A27" s="578"/>
      <c r="B27" s="87"/>
      <c r="C27" s="186"/>
      <c r="D27" s="127"/>
      <c r="E27" s="88"/>
      <c r="F27" s="88"/>
      <c r="G27" s="88"/>
      <c r="H27" s="88"/>
      <c r="I27" s="89"/>
      <c r="J27" s="90"/>
      <c r="K27" s="91"/>
      <c r="L27" s="92"/>
      <c r="M27" s="26">
        <f t="shared" si="2"/>
        <v>0</v>
      </c>
      <c r="N27" s="189" t="s">
        <v>159</v>
      </c>
      <c r="O27" s="174">
        <f t="shared" si="3"/>
        <v>0</v>
      </c>
      <c r="P27" s="175">
        <f t="shared" si="4"/>
        <v>0</v>
      </c>
      <c r="Q27" s="175">
        <f t="shared" si="5"/>
        <v>0</v>
      </c>
      <c r="R27" s="175">
        <f t="shared" si="6"/>
        <v>0</v>
      </c>
      <c r="S27" s="175">
        <f t="shared" si="7"/>
        <v>0</v>
      </c>
      <c r="T27" s="175">
        <f t="shared" si="8"/>
        <v>0</v>
      </c>
      <c r="U27" s="175">
        <f t="shared" si="9"/>
        <v>0</v>
      </c>
      <c r="V27" s="176">
        <f t="shared" si="10"/>
        <v>0</v>
      </c>
      <c r="W27" s="176">
        <f t="shared" si="11"/>
        <v>0</v>
      </c>
      <c r="X27" s="175">
        <f t="shared" si="12"/>
        <v>0</v>
      </c>
      <c r="Y27" s="175">
        <f t="shared" si="13"/>
        <v>0</v>
      </c>
      <c r="Z27" s="177">
        <f t="shared" si="14"/>
        <v>0</v>
      </c>
      <c r="AA27" s="26">
        <f t="shared" si="15"/>
        <v>0</v>
      </c>
      <c r="AB27" s="178"/>
      <c r="AC27" s="171" t="str" cm="1">
        <f t="array" ref="AC27">_xlfn.IFS(AA27&gt;M27,"KO : Le montant retenu est supérieur au montant présenté. Merci de revoir la ligne de dépense ou plafonner son montant.",M27=0,"",AA27=M27,"OK",AA27&lt;M27,"Montant instruit inférieur au montant présenté.")</f>
        <v/>
      </c>
      <c r="AD27" s="26">
        <f t="shared" si="16"/>
        <v>0</v>
      </c>
    </row>
    <row r="28" spans="1:30" x14ac:dyDescent="0.25">
      <c r="A28" s="578"/>
      <c r="B28" s="87"/>
      <c r="C28" s="186"/>
      <c r="D28" s="127"/>
      <c r="E28" s="88"/>
      <c r="F28" s="88"/>
      <c r="G28" s="88"/>
      <c r="H28" s="88"/>
      <c r="I28" s="89"/>
      <c r="J28" s="90"/>
      <c r="K28" s="91"/>
      <c r="L28" s="92"/>
      <c r="M28" s="26">
        <f t="shared" si="2"/>
        <v>0</v>
      </c>
      <c r="N28" s="189" t="s">
        <v>159</v>
      </c>
      <c r="O28" s="174">
        <f t="shared" si="3"/>
        <v>0</v>
      </c>
      <c r="P28" s="175">
        <f t="shared" si="4"/>
        <v>0</v>
      </c>
      <c r="Q28" s="175">
        <f t="shared" si="5"/>
        <v>0</v>
      </c>
      <c r="R28" s="175">
        <f t="shared" si="6"/>
        <v>0</v>
      </c>
      <c r="S28" s="175">
        <f t="shared" si="7"/>
        <v>0</v>
      </c>
      <c r="T28" s="175">
        <f t="shared" si="8"/>
        <v>0</v>
      </c>
      <c r="U28" s="175">
        <f t="shared" si="9"/>
        <v>0</v>
      </c>
      <c r="V28" s="176">
        <f t="shared" si="10"/>
        <v>0</v>
      </c>
      <c r="W28" s="176">
        <f t="shared" si="11"/>
        <v>0</v>
      </c>
      <c r="X28" s="175">
        <f t="shared" si="12"/>
        <v>0</v>
      </c>
      <c r="Y28" s="175">
        <f t="shared" si="13"/>
        <v>0</v>
      </c>
      <c r="Z28" s="177">
        <f t="shared" si="14"/>
        <v>0</v>
      </c>
      <c r="AA28" s="26">
        <f t="shared" si="15"/>
        <v>0</v>
      </c>
      <c r="AB28" s="178"/>
      <c r="AC28" s="171" t="str" cm="1">
        <f t="array" ref="AC28">_xlfn.IFS(AA28&gt;M28,"KO : Le montant retenu est supérieur au montant présenté. Merci de revoir la ligne de dépense ou plafonner son montant.",M28=0,"",AA28=M28,"OK",AA28&lt;M28,"Montant instruit inférieur au montant présenté.")</f>
        <v/>
      </c>
      <c r="AD28" s="26">
        <f t="shared" si="16"/>
        <v>0</v>
      </c>
    </row>
    <row r="29" spans="1:30" x14ac:dyDescent="0.25">
      <c r="A29" s="578"/>
      <c r="B29" s="87"/>
      <c r="C29" s="186"/>
      <c r="D29" s="127"/>
      <c r="E29" s="88"/>
      <c r="F29" s="88"/>
      <c r="G29" s="88"/>
      <c r="H29" s="88"/>
      <c r="I29" s="89"/>
      <c r="J29" s="90"/>
      <c r="K29" s="91"/>
      <c r="L29" s="92"/>
      <c r="M29" s="26">
        <f t="shared" si="2"/>
        <v>0</v>
      </c>
      <c r="N29" s="189" t="s">
        <v>159</v>
      </c>
      <c r="O29" s="174">
        <f t="shared" si="3"/>
        <v>0</v>
      </c>
      <c r="P29" s="175">
        <f t="shared" si="4"/>
        <v>0</v>
      </c>
      <c r="Q29" s="175">
        <f t="shared" si="5"/>
        <v>0</v>
      </c>
      <c r="R29" s="175">
        <f t="shared" si="6"/>
        <v>0</v>
      </c>
      <c r="S29" s="175">
        <f t="shared" si="7"/>
        <v>0</v>
      </c>
      <c r="T29" s="175">
        <f t="shared" si="8"/>
        <v>0</v>
      </c>
      <c r="U29" s="175">
        <f t="shared" si="9"/>
        <v>0</v>
      </c>
      <c r="V29" s="176">
        <f t="shared" si="10"/>
        <v>0</v>
      </c>
      <c r="W29" s="176">
        <f t="shared" si="11"/>
        <v>0</v>
      </c>
      <c r="X29" s="175">
        <f t="shared" si="12"/>
        <v>0</v>
      </c>
      <c r="Y29" s="175">
        <f t="shared" si="13"/>
        <v>0</v>
      </c>
      <c r="Z29" s="177">
        <f t="shared" si="14"/>
        <v>0</v>
      </c>
      <c r="AA29" s="26">
        <f t="shared" si="15"/>
        <v>0</v>
      </c>
      <c r="AB29" s="178"/>
      <c r="AC29" s="171" t="str" cm="1">
        <f t="array" ref="AC29">_xlfn.IFS(AA29&gt;M29,"KO : Le montant retenu est supérieur au montant présenté. Merci de revoir la ligne de dépense ou plafonner son montant.",M29=0,"",AA29=M29,"OK",AA29&lt;M29,"Montant instruit inférieur au montant présenté.")</f>
        <v/>
      </c>
      <c r="AD29" s="26">
        <f t="shared" si="16"/>
        <v>0</v>
      </c>
    </row>
    <row r="30" spans="1:30" x14ac:dyDescent="0.25">
      <c r="A30" s="578"/>
      <c r="B30" s="87"/>
      <c r="C30" s="186"/>
      <c r="D30" s="127"/>
      <c r="E30" s="88"/>
      <c r="F30" s="88"/>
      <c r="G30" s="88"/>
      <c r="H30" s="88"/>
      <c r="I30" s="89"/>
      <c r="J30" s="90"/>
      <c r="K30" s="91"/>
      <c r="L30" s="92"/>
      <c r="M30" s="26">
        <f t="shared" si="2"/>
        <v>0</v>
      </c>
      <c r="N30" s="189" t="s">
        <v>159</v>
      </c>
      <c r="O30" s="174">
        <f t="shared" si="3"/>
        <v>0</v>
      </c>
      <c r="P30" s="175">
        <f t="shared" si="4"/>
        <v>0</v>
      </c>
      <c r="Q30" s="175">
        <f t="shared" si="5"/>
        <v>0</v>
      </c>
      <c r="R30" s="175">
        <f t="shared" si="6"/>
        <v>0</v>
      </c>
      <c r="S30" s="175">
        <f t="shared" si="7"/>
        <v>0</v>
      </c>
      <c r="T30" s="175">
        <f t="shared" si="8"/>
        <v>0</v>
      </c>
      <c r="U30" s="175">
        <f t="shared" si="9"/>
        <v>0</v>
      </c>
      <c r="V30" s="176">
        <f t="shared" si="10"/>
        <v>0</v>
      </c>
      <c r="W30" s="176">
        <f t="shared" si="11"/>
        <v>0</v>
      </c>
      <c r="X30" s="175">
        <f t="shared" si="12"/>
        <v>0</v>
      </c>
      <c r="Y30" s="175">
        <f t="shared" si="13"/>
        <v>0</v>
      </c>
      <c r="Z30" s="177">
        <f t="shared" si="14"/>
        <v>0</v>
      </c>
      <c r="AA30" s="26">
        <f t="shared" si="15"/>
        <v>0</v>
      </c>
      <c r="AB30" s="178"/>
      <c r="AC30" s="171" t="str" cm="1">
        <f t="array" ref="AC30">_xlfn.IFS(AA30&gt;M30,"KO : Le montant retenu est supérieur au montant présenté. Merci de revoir la ligne de dépense ou plafonner son montant.",M30=0,"",AA30=M30,"OK",AA30&lt;M30,"Montant instruit inférieur au montant présenté.")</f>
        <v/>
      </c>
      <c r="AD30" s="26">
        <f t="shared" si="16"/>
        <v>0</v>
      </c>
    </row>
    <row r="31" spans="1:30" x14ac:dyDescent="0.25">
      <c r="A31" s="578"/>
      <c r="B31" s="87"/>
      <c r="C31" s="186"/>
      <c r="D31" s="127"/>
      <c r="E31" s="88"/>
      <c r="F31" s="88"/>
      <c r="G31" s="88"/>
      <c r="H31" s="88"/>
      <c r="I31" s="89"/>
      <c r="J31" s="90"/>
      <c r="K31" s="91"/>
      <c r="L31" s="92"/>
      <c r="M31" s="26">
        <f t="shared" si="2"/>
        <v>0</v>
      </c>
      <c r="N31" s="189" t="s">
        <v>159</v>
      </c>
      <c r="O31" s="174">
        <f t="shared" si="3"/>
        <v>0</v>
      </c>
      <c r="P31" s="175">
        <f t="shared" si="4"/>
        <v>0</v>
      </c>
      <c r="Q31" s="175">
        <f t="shared" si="5"/>
        <v>0</v>
      </c>
      <c r="R31" s="175">
        <f t="shared" si="6"/>
        <v>0</v>
      </c>
      <c r="S31" s="175">
        <f t="shared" si="7"/>
        <v>0</v>
      </c>
      <c r="T31" s="175">
        <f t="shared" si="8"/>
        <v>0</v>
      </c>
      <c r="U31" s="175">
        <f t="shared" si="9"/>
        <v>0</v>
      </c>
      <c r="V31" s="176">
        <f t="shared" si="10"/>
        <v>0</v>
      </c>
      <c r="W31" s="176">
        <f t="shared" si="11"/>
        <v>0</v>
      </c>
      <c r="X31" s="175">
        <f t="shared" si="12"/>
        <v>0</v>
      </c>
      <c r="Y31" s="175">
        <f t="shared" si="13"/>
        <v>0</v>
      </c>
      <c r="Z31" s="177">
        <f t="shared" si="14"/>
        <v>0</v>
      </c>
      <c r="AA31" s="26">
        <f t="shared" si="15"/>
        <v>0</v>
      </c>
      <c r="AB31" s="178"/>
      <c r="AC31" s="171" t="str" cm="1">
        <f t="array" ref="AC31">_xlfn.IFS(AA31&gt;M31,"KO : Le montant retenu est supérieur au montant présenté. Merci de revoir la ligne de dépense ou plafonner son montant.",M31=0,"",AA31=M31,"OK",AA31&lt;M31,"Montant instruit inférieur au montant présenté.")</f>
        <v/>
      </c>
      <c r="AD31" s="26">
        <f t="shared" si="16"/>
        <v>0</v>
      </c>
    </row>
    <row r="32" spans="1:30" x14ac:dyDescent="0.25">
      <c r="A32" s="578"/>
      <c r="B32" s="87"/>
      <c r="C32" s="186"/>
      <c r="D32" s="127"/>
      <c r="E32" s="88"/>
      <c r="F32" s="88"/>
      <c r="G32" s="88"/>
      <c r="H32" s="88"/>
      <c r="I32" s="89"/>
      <c r="J32" s="90"/>
      <c r="K32" s="91"/>
      <c r="L32" s="92"/>
      <c r="M32" s="26">
        <f t="shared" si="2"/>
        <v>0</v>
      </c>
      <c r="N32" s="189" t="s">
        <v>159</v>
      </c>
      <c r="O32" s="174">
        <f t="shared" si="3"/>
        <v>0</v>
      </c>
      <c r="P32" s="175">
        <f t="shared" si="4"/>
        <v>0</v>
      </c>
      <c r="Q32" s="175">
        <f t="shared" si="5"/>
        <v>0</v>
      </c>
      <c r="R32" s="175">
        <f t="shared" si="6"/>
        <v>0</v>
      </c>
      <c r="S32" s="175">
        <f t="shared" si="7"/>
        <v>0</v>
      </c>
      <c r="T32" s="175">
        <f t="shared" si="8"/>
        <v>0</v>
      </c>
      <c r="U32" s="175">
        <f t="shared" si="9"/>
        <v>0</v>
      </c>
      <c r="V32" s="176">
        <f t="shared" si="10"/>
        <v>0</v>
      </c>
      <c r="W32" s="176">
        <f t="shared" si="11"/>
        <v>0</v>
      </c>
      <c r="X32" s="175">
        <f t="shared" si="12"/>
        <v>0</v>
      </c>
      <c r="Y32" s="175">
        <f t="shared" si="13"/>
        <v>0</v>
      </c>
      <c r="Z32" s="177">
        <f t="shared" si="14"/>
        <v>0</v>
      </c>
      <c r="AA32" s="26">
        <f t="shared" si="15"/>
        <v>0</v>
      </c>
      <c r="AB32" s="178"/>
      <c r="AC32" s="171" t="str" cm="1">
        <f t="array" ref="AC32">_xlfn.IFS(AA32&gt;M32,"KO : Le montant retenu est supérieur au montant présenté. Merci de revoir la ligne de dépense ou plafonner son montant.",M32=0,"",AA32=M32,"OK",AA32&lt;M32,"Montant instruit inférieur au montant présenté.")</f>
        <v/>
      </c>
      <c r="AD32" s="26">
        <f t="shared" si="16"/>
        <v>0</v>
      </c>
    </row>
    <row r="33" spans="1:30" x14ac:dyDescent="0.25">
      <c r="A33" s="578"/>
      <c r="B33" s="87"/>
      <c r="C33" s="186"/>
      <c r="D33" s="127"/>
      <c r="E33" s="88"/>
      <c r="F33" s="88"/>
      <c r="G33" s="88"/>
      <c r="H33" s="88"/>
      <c r="I33" s="89"/>
      <c r="J33" s="90"/>
      <c r="K33" s="91"/>
      <c r="L33" s="92"/>
      <c r="M33" s="26">
        <f t="shared" si="2"/>
        <v>0</v>
      </c>
      <c r="N33" s="189" t="s">
        <v>159</v>
      </c>
      <c r="O33" s="174">
        <f t="shared" si="3"/>
        <v>0</v>
      </c>
      <c r="P33" s="175">
        <f t="shared" si="4"/>
        <v>0</v>
      </c>
      <c r="Q33" s="175">
        <f t="shared" si="5"/>
        <v>0</v>
      </c>
      <c r="R33" s="175">
        <f t="shared" si="6"/>
        <v>0</v>
      </c>
      <c r="S33" s="175">
        <f t="shared" si="7"/>
        <v>0</v>
      </c>
      <c r="T33" s="175">
        <f t="shared" si="8"/>
        <v>0</v>
      </c>
      <c r="U33" s="175">
        <f t="shared" si="9"/>
        <v>0</v>
      </c>
      <c r="V33" s="176">
        <f t="shared" si="10"/>
        <v>0</v>
      </c>
      <c r="W33" s="176">
        <f t="shared" si="11"/>
        <v>0</v>
      </c>
      <c r="X33" s="175">
        <f t="shared" si="12"/>
        <v>0</v>
      </c>
      <c r="Y33" s="175">
        <f t="shared" si="13"/>
        <v>0</v>
      </c>
      <c r="Z33" s="177">
        <f t="shared" si="14"/>
        <v>0</v>
      </c>
      <c r="AA33" s="26">
        <f t="shared" si="15"/>
        <v>0</v>
      </c>
      <c r="AB33" s="178"/>
      <c r="AC33" s="171" t="str" cm="1">
        <f t="array" ref="AC33">_xlfn.IFS(AA33&gt;M33,"KO : Le montant retenu est supérieur au montant présenté. Merci de revoir la ligne de dépense ou plafonner son montant.",M33=0,"",AA33=M33,"OK",AA33&lt;M33,"Montant instruit inférieur au montant présenté.")</f>
        <v/>
      </c>
      <c r="AD33" s="26">
        <f t="shared" si="16"/>
        <v>0</v>
      </c>
    </row>
    <row r="34" spans="1:30" ht="15.75" thickBot="1" x14ac:dyDescent="0.3">
      <c r="B34" s="93"/>
      <c r="C34" s="187"/>
      <c r="D34" s="188"/>
      <c r="E34" s="94"/>
      <c r="F34" s="94"/>
      <c r="G34" s="94"/>
      <c r="H34" s="94"/>
      <c r="I34" s="95"/>
      <c r="J34" s="96"/>
      <c r="K34" s="97"/>
      <c r="L34" s="98"/>
      <c r="M34" s="45">
        <f t="shared" si="2"/>
        <v>0</v>
      </c>
      <c r="N34" s="190" t="s">
        <v>159</v>
      </c>
      <c r="O34" s="179">
        <f t="shared" si="3"/>
        <v>0</v>
      </c>
      <c r="P34" s="180">
        <f t="shared" si="4"/>
        <v>0</v>
      </c>
      <c r="Q34" s="175">
        <f t="shared" si="5"/>
        <v>0</v>
      </c>
      <c r="R34" s="175">
        <f t="shared" si="6"/>
        <v>0</v>
      </c>
      <c r="S34" s="175">
        <f t="shared" si="7"/>
        <v>0</v>
      </c>
      <c r="T34" s="175">
        <f t="shared" si="8"/>
        <v>0</v>
      </c>
      <c r="U34" s="175">
        <f t="shared" si="9"/>
        <v>0</v>
      </c>
      <c r="V34" s="176">
        <f t="shared" si="10"/>
        <v>0</v>
      </c>
      <c r="W34" s="176">
        <f t="shared" si="11"/>
        <v>0</v>
      </c>
      <c r="X34" s="175">
        <f t="shared" si="12"/>
        <v>0</v>
      </c>
      <c r="Y34" s="175">
        <f t="shared" si="13"/>
        <v>0</v>
      </c>
      <c r="Z34" s="177">
        <f t="shared" si="14"/>
        <v>0</v>
      </c>
      <c r="AA34" s="50">
        <f t="shared" si="15"/>
        <v>0</v>
      </c>
      <c r="AB34" s="181"/>
      <c r="AC34" s="171" t="str" cm="1">
        <f t="array" ref="AC34">_xlfn.IFS(AA34&gt;M34,"KO : Le montant retenu est supérieur au montant présenté. Merci de revoir la ligne de dépense ou plafonner son montant.",M34=0,"",AA34=M34,"OK",AA34&lt;M34,"Montant instruit inférieur au montant présenté.")</f>
        <v/>
      </c>
      <c r="AD34" s="26">
        <f t="shared" si="16"/>
        <v>0</v>
      </c>
    </row>
    <row r="35" spans="1:30" ht="19.5" thickBot="1" x14ac:dyDescent="0.35">
      <c r="E35" s="182" t="s">
        <v>160</v>
      </c>
      <c r="F35" s="182"/>
      <c r="G35" s="182"/>
      <c r="H35" s="182"/>
      <c r="I35" s="46">
        <f>SUM(I10:I34)</f>
        <v>0</v>
      </c>
      <c r="J35" s="46">
        <f>SUM(J10:J34)</f>
        <v>0</v>
      </c>
      <c r="K35" s="47">
        <f>SUM(K10:K34)</f>
        <v>0</v>
      </c>
      <c r="L35" s="48"/>
      <c r="M35" s="49">
        <f>SUM(M10:M34)</f>
        <v>0</v>
      </c>
      <c r="N35" s="183"/>
      <c r="U35" s="184" t="s">
        <v>183</v>
      </c>
      <c r="V35" s="46">
        <f>SUM(V10:V34)</f>
        <v>0</v>
      </c>
      <c r="W35" s="46">
        <f>SUM(W10:W34)</f>
        <v>0</v>
      </c>
      <c r="Y35" s="184" t="s">
        <v>183</v>
      </c>
      <c r="Z35" s="47">
        <f>SUM(Z10:Z34)</f>
        <v>0</v>
      </c>
      <c r="AA35" s="51">
        <f>SUM(AA10:AA34)</f>
        <v>0</v>
      </c>
      <c r="AC35" s="184" t="s">
        <v>183</v>
      </c>
      <c r="AD35" s="49">
        <f>SUM(AD10:AD34)</f>
        <v>0</v>
      </c>
    </row>
    <row r="36" spans="1:30" ht="105.6" customHeight="1" x14ac:dyDescent="0.25">
      <c r="B36" s="576" t="s">
        <v>161</v>
      </c>
      <c r="C36" s="576"/>
      <c r="D36" s="576"/>
      <c r="E36" s="576"/>
      <c r="F36" s="576"/>
      <c r="G36" s="576"/>
      <c r="H36" s="576"/>
      <c r="I36" s="576"/>
    </row>
    <row r="37" spans="1:30" ht="15.75" thickBot="1" x14ac:dyDescent="0.3"/>
    <row r="38" spans="1:30" x14ac:dyDescent="0.25">
      <c r="E38" s="185" t="s">
        <v>162</v>
      </c>
      <c r="F38" s="200"/>
      <c r="G38" s="201"/>
      <c r="H38" s="129"/>
    </row>
    <row r="39" spans="1:30" x14ac:dyDescent="0.25">
      <c r="E39" s="191"/>
      <c r="F39" s="192"/>
      <c r="G39" s="193"/>
      <c r="H39" s="129"/>
    </row>
    <row r="40" spans="1:30" ht="24" x14ac:dyDescent="0.25">
      <c r="E40" s="194" t="s">
        <v>163</v>
      </c>
      <c r="F40" s="192"/>
      <c r="G40" s="193"/>
      <c r="H40" s="129"/>
    </row>
    <row r="41" spans="1:30" x14ac:dyDescent="0.25">
      <c r="E41" s="194"/>
      <c r="F41" s="192"/>
      <c r="G41" s="193"/>
      <c r="H41" s="129"/>
    </row>
    <row r="42" spans="1:30" x14ac:dyDescent="0.25">
      <c r="E42" s="194"/>
      <c r="F42" s="192"/>
      <c r="G42" s="193"/>
      <c r="H42" s="129"/>
    </row>
    <row r="43" spans="1:30" x14ac:dyDescent="0.25">
      <c r="E43" s="195" t="s">
        <v>164</v>
      </c>
      <c r="F43" s="192"/>
      <c r="G43" s="193"/>
      <c r="H43" s="129"/>
    </row>
    <row r="44" spans="1:30" x14ac:dyDescent="0.25">
      <c r="E44" s="196"/>
      <c r="F44" s="192"/>
      <c r="G44" s="193"/>
      <c r="H44" s="129"/>
    </row>
    <row r="45" spans="1:30" x14ac:dyDescent="0.25">
      <c r="E45" s="196"/>
      <c r="F45" s="192"/>
      <c r="G45" s="193"/>
      <c r="H45" s="129"/>
    </row>
    <row r="46" spans="1:30" x14ac:dyDescent="0.25">
      <c r="E46" s="196"/>
      <c r="F46" s="192"/>
      <c r="G46" s="193"/>
      <c r="H46" s="129"/>
    </row>
    <row r="47" spans="1:30" x14ac:dyDescent="0.25">
      <c r="E47" s="196"/>
      <c r="F47" s="192"/>
      <c r="G47" s="193"/>
      <c r="H47" s="129"/>
    </row>
    <row r="48" spans="1:30" ht="15.75" thickBot="1" x14ac:dyDescent="0.3">
      <c r="E48" s="197"/>
      <c r="F48" s="198"/>
      <c r="G48" s="199"/>
      <c r="H48" s="129"/>
    </row>
  </sheetData>
  <sheetProtection algorithmName="SHA-512" hashValue="V+b3Z//3HScOYtbpdd5iebi8lWm8IdFKMWFJZC8sk41uHEvKvwRyyRtI28tYr4buuibSTNLJFH11zbilPX6A4A==" saltValue="pIs0D+VYOEJCgIxledFNUg==" spinCount="100000" sheet="1" selectLockedCells="1"/>
  <mergeCells count="9">
    <mergeCell ref="O6:AD6"/>
    <mergeCell ref="B36:I36"/>
    <mergeCell ref="A1:E1"/>
    <mergeCell ref="A9:A21"/>
    <mergeCell ref="A22:A33"/>
    <mergeCell ref="B4:G4"/>
    <mergeCell ref="B5:D5"/>
    <mergeCell ref="B3:E3"/>
    <mergeCell ref="B6:N6"/>
  </mergeCells>
  <phoneticPr fontId="52" type="noConversion"/>
  <dataValidations disablePrompts="1" count="2">
    <dataValidation type="list" allowBlank="1" showInputMessage="1" showErrorMessage="1" promptTitle="Sélectionnez un poste de dépense" prompt="Cliquez sur le menu déroulant" sqref="C9:C34" xr:uid="{2FF6626C-A240-44A3-B852-86C27B7579D8}">
      <formula1>"Echanges dev-perf-envir-eco , Renforcement sys-exploit , Adapt-prod-zone-contrainte , Id-protect-prod , Innov-bottom-up , Outils-num-agri-ali , Mentions-valo , Dev-gestion-risques , Fav-territ-souv-ali-écosys , Promouvoir savoir-faire-transfo-ressources"</formula1>
    </dataValidation>
    <dataValidation type="list" allowBlank="1" showInputMessage="1" showErrorMessage="1" promptTitle="Sélectionnez une sous-opération " prompt="Cliquez sur le menu déroulant" sqref="D9:D34" xr:uid="{04A43FED-7FFB-4E45-AD5F-8A1D41631C40}">
      <formula1>"Projets groupes opérationnels , Création groupes opérationnels , Diffusion projet"</formula1>
    </dataValidation>
  </dataValidations>
  <pageMargins left="0.7" right="0.7" top="0.75" bottom="0.75" header="0.3" footer="0.3"/>
  <pageSetup paperSize="9" orientation="portrait" verticalDpi="597"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59999389629810485"/>
  </sheetPr>
  <dimension ref="A1:AL77"/>
  <sheetViews>
    <sheetView showGridLines="0" zoomScale="130" zoomScaleNormal="130" workbookViewId="0">
      <selection activeCell="B14" sqref="B14"/>
    </sheetView>
  </sheetViews>
  <sheetFormatPr baseColWidth="10" defaultColWidth="11.42578125" defaultRowHeight="15" x14ac:dyDescent="0.25"/>
  <cols>
    <col min="1" max="1" width="11.42578125" style="135"/>
    <col min="2" max="4" width="23.85546875" style="135" customWidth="1"/>
    <col min="5" max="5" width="54" style="135" customWidth="1"/>
    <col min="6" max="6" width="60.42578125" style="135" customWidth="1"/>
    <col min="7" max="7" width="11.7109375" style="135" bestFit="1" customWidth="1"/>
    <col min="8" max="8" width="15.140625" style="135" bestFit="1" customWidth="1"/>
    <col min="9" max="9" width="34.85546875" style="135" customWidth="1"/>
    <col min="10" max="10" width="20" style="135" customWidth="1"/>
    <col min="11" max="11" width="19.42578125" style="135" bestFit="1" customWidth="1"/>
    <col min="12" max="12" width="9.140625" style="135" bestFit="1" customWidth="1"/>
    <col min="13" max="13" width="15.140625" style="135" bestFit="1" customWidth="1"/>
    <col min="14" max="14" width="33.42578125" style="135" customWidth="1"/>
    <col min="15" max="15" width="20" style="135" customWidth="1"/>
    <col min="16" max="16" width="19.42578125" style="135" bestFit="1" customWidth="1"/>
    <col min="17" max="18" width="19.42578125" style="135" customWidth="1"/>
    <col min="19" max="19" width="29.42578125" style="135" customWidth="1"/>
    <col min="20" max="21" width="19.42578125" style="135" customWidth="1"/>
    <col min="22" max="22" width="16.42578125" style="135" customWidth="1"/>
    <col min="23" max="32" width="31.7109375" style="135" customWidth="1"/>
    <col min="33" max="33" width="25.28515625" style="135" customWidth="1"/>
    <col min="34" max="34" width="52" style="135" customWidth="1"/>
    <col min="35" max="35" width="56.85546875" style="135" customWidth="1"/>
    <col min="36" max="36" width="31.42578125" style="135" customWidth="1"/>
    <col min="37" max="37" width="34.28515625" style="135" customWidth="1"/>
    <col min="38" max="16384" width="11.42578125" style="135"/>
  </cols>
  <sheetData>
    <row r="1" spans="1:38" ht="21" x14ac:dyDescent="0.35">
      <c r="A1" s="577" t="s">
        <v>76</v>
      </c>
      <c r="B1" s="577"/>
      <c r="C1" s="577"/>
      <c r="D1" s="577"/>
      <c r="E1" s="577"/>
      <c r="F1" s="577"/>
      <c r="G1" s="577"/>
    </row>
    <row r="3" spans="1:38" ht="35.1" customHeight="1" x14ac:dyDescent="0.3">
      <c r="B3" s="581" t="s">
        <v>165</v>
      </c>
      <c r="C3" s="581"/>
      <c r="D3" s="581"/>
      <c r="E3" s="581"/>
      <c r="F3" s="581"/>
      <c r="G3" s="581"/>
    </row>
    <row r="4" spans="1:38" x14ac:dyDescent="0.25">
      <c r="B4" s="135" t="s">
        <v>166</v>
      </c>
    </row>
    <row r="5" spans="1:38" ht="44.1" customHeight="1" x14ac:dyDescent="0.25">
      <c r="B5" s="594" t="s">
        <v>167</v>
      </c>
      <c r="C5" s="594"/>
      <c r="D5" s="594"/>
      <c r="E5" s="594"/>
      <c r="F5" s="594"/>
      <c r="G5" s="594"/>
    </row>
    <row r="6" spans="1:38" ht="33.950000000000003" customHeight="1" x14ac:dyDescent="0.25">
      <c r="B6" s="595" t="s">
        <v>168</v>
      </c>
      <c r="C6" s="595"/>
      <c r="D6" s="595"/>
      <c r="E6" s="595"/>
      <c r="F6" s="203"/>
    </row>
    <row r="7" spans="1:38" x14ac:dyDescent="0.25">
      <c r="B7" s="204"/>
      <c r="C7" s="204"/>
      <c r="D7" s="204"/>
    </row>
    <row r="8" spans="1:38" ht="22.5" customHeight="1" x14ac:dyDescent="0.25">
      <c r="B8" s="596" t="s">
        <v>169</v>
      </c>
      <c r="C8" s="596"/>
      <c r="D8" s="596"/>
      <c r="E8" s="596"/>
      <c r="F8" s="205"/>
    </row>
    <row r="9" spans="1:38" x14ac:dyDescent="0.25">
      <c r="E9" s="204"/>
      <c r="F9" s="204"/>
    </row>
    <row r="10" spans="1:38" ht="26.45" customHeight="1" x14ac:dyDescent="0.25">
      <c r="B10" s="597" t="s">
        <v>311</v>
      </c>
      <c r="C10" s="597"/>
      <c r="D10" s="597"/>
      <c r="E10" s="597"/>
      <c r="F10" s="597"/>
      <c r="G10" s="597"/>
      <c r="H10" s="597"/>
      <c r="I10" s="597"/>
      <c r="J10" s="597"/>
      <c r="K10" s="597"/>
      <c r="L10" s="597"/>
      <c r="M10" s="597"/>
      <c r="N10" s="597"/>
      <c r="O10" s="597"/>
      <c r="P10" s="597"/>
      <c r="Q10" s="597"/>
      <c r="R10" s="597"/>
      <c r="S10" s="597"/>
      <c r="T10" s="597"/>
      <c r="U10" s="597"/>
      <c r="V10" s="598"/>
      <c r="W10" s="607" t="s">
        <v>320</v>
      </c>
      <c r="X10" s="608"/>
      <c r="Y10" s="608"/>
      <c r="Z10" s="608"/>
      <c r="AA10" s="608"/>
      <c r="AB10" s="608"/>
      <c r="AC10" s="608"/>
      <c r="AD10" s="608"/>
      <c r="AE10" s="608"/>
      <c r="AF10" s="608"/>
      <c r="AG10" s="608"/>
      <c r="AH10" s="608"/>
      <c r="AI10" s="608"/>
      <c r="AJ10" s="608"/>
      <c r="AK10" s="608"/>
      <c r="AL10" s="129"/>
    </row>
    <row r="11" spans="1:38" ht="73.5" customHeight="1" thickBot="1" x14ac:dyDescent="0.3">
      <c r="B11" s="587" t="s">
        <v>170</v>
      </c>
      <c r="C11" s="206" t="s">
        <v>130</v>
      </c>
      <c r="D11" s="206" t="s">
        <v>131</v>
      </c>
      <c r="E11" s="588" t="s">
        <v>171</v>
      </c>
      <c r="F11" s="206" t="s">
        <v>135</v>
      </c>
      <c r="G11" s="590" t="s">
        <v>172</v>
      </c>
      <c r="H11" s="588"/>
      <c r="I11" s="588"/>
      <c r="J11" s="591"/>
      <c r="K11" s="592"/>
      <c r="L11" s="603" t="s">
        <v>326</v>
      </c>
      <c r="M11" s="604"/>
      <c r="N11" s="604"/>
      <c r="O11" s="604"/>
      <c r="P11" s="604"/>
      <c r="Q11" s="604"/>
      <c r="R11" s="604"/>
      <c r="S11" s="604"/>
      <c r="T11" s="604"/>
      <c r="U11" s="604"/>
      <c r="V11" s="589" t="s">
        <v>141</v>
      </c>
      <c r="W11" s="606" t="s">
        <v>322</v>
      </c>
      <c r="X11" s="207" t="s">
        <v>130</v>
      </c>
      <c r="Y11" s="207" t="s">
        <v>131</v>
      </c>
      <c r="Z11" s="606" t="s">
        <v>323</v>
      </c>
      <c r="AA11" s="207" t="s">
        <v>135</v>
      </c>
      <c r="AB11" s="606" t="s">
        <v>324</v>
      </c>
      <c r="AC11" s="606"/>
      <c r="AD11" s="606"/>
      <c r="AE11" s="606"/>
      <c r="AF11" s="606"/>
      <c r="AG11" s="207" t="s">
        <v>321</v>
      </c>
      <c r="AH11" s="186" t="s">
        <v>313</v>
      </c>
      <c r="AI11" s="153" t="s">
        <v>314</v>
      </c>
      <c r="AJ11" s="153" t="s">
        <v>301</v>
      </c>
      <c r="AK11" s="154" t="s">
        <v>299</v>
      </c>
    </row>
    <row r="12" spans="1:38" ht="132.6" customHeight="1" x14ac:dyDescent="0.25">
      <c r="B12" s="586"/>
      <c r="C12" s="208" t="s">
        <v>143</v>
      </c>
      <c r="D12" s="208" t="s">
        <v>144</v>
      </c>
      <c r="E12" s="589"/>
      <c r="F12" s="208" t="s">
        <v>173</v>
      </c>
      <c r="G12" s="213" t="s">
        <v>174</v>
      </c>
      <c r="H12" s="209" t="s">
        <v>175</v>
      </c>
      <c r="I12" s="209" t="s">
        <v>176</v>
      </c>
      <c r="J12" s="210" t="s">
        <v>177</v>
      </c>
      <c r="K12" s="210" t="s">
        <v>178</v>
      </c>
      <c r="L12" s="240" t="s">
        <v>174</v>
      </c>
      <c r="M12" s="242" t="s">
        <v>175</v>
      </c>
      <c r="N12" s="242" t="s">
        <v>176</v>
      </c>
      <c r="O12" s="211" t="s">
        <v>177</v>
      </c>
      <c r="P12" s="212" t="s">
        <v>178</v>
      </c>
      <c r="Q12" s="240" t="s">
        <v>174</v>
      </c>
      <c r="R12" s="242" t="s">
        <v>175</v>
      </c>
      <c r="S12" s="242" t="s">
        <v>176</v>
      </c>
      <c r="T12" s="211" t="s">
        <v>177</v>
      </c>
      <c r="U12" s="212" t="s">
        <v>178</v>
      </c>
      <c r="V12" s="600"/>
      <c r="W12" s="606"/>
      <c r="X12" s="214" t="s">
        <v>302</v>
      </c>
      <c r="Y12" s="214" t="s">
        <v>302</v>
      </c>
      <c r="Z12" s="606"/>
      <c r="AA12" s="214" t="s">
        <v>302</v>
      </c>
      <c r="AB12" s="215" t="s">
        <v>174</v>
      </c>
      <c r="AC12" s="215" t="s">
        <v>175</v>
      </c>
      <c r="AD12" s="215" t="s">
        <v>176</v>
      </c>
      <c r="AE12" s="215" t="s">
        <v>177</v>
      </c>
      <c r="AF12" s="215" t="s">
        <v>178</v>
      </c>
      <c r="AG12" s="214" t="s">
        <v>325</v>
      </c>
      <c r="AH12" s="202" t="s">
        <v>318</v>
      </c>
      <c r="AI12" s="160" t="s">
        <v>303</v>
      </c>
      <c r="AJ12" s="160" t="s">
        <v>304</v>
      </c>
      <c r="AK12" s="161" t="s">
        <v>305</v>
      </c>
    </row>
    <row r="13" spans="1:38" s="216" customFormat="1" ht="30" x14ac:dyDescent="0.25">
      <c r="B13" s="217" t="s">
        <v>153</v>
      </c>
      <c r="C13" s="217" t="s">
        <v>154</v>
      </c>
      <c r="D13" s="217" t="s">
        <v>155</v>
      </c>
      <c r="E13" s="218" t="s">
        <v>179</v>
      </c>
      <c r="F13" s="218" t="s">
        <v>158</v>
      </c>
      <c r="G13" s="218">
        <v>145893</v>
      </c>
      <c r="H13" s="219" t="s">
        <v>251</v>
      </c>
      <c r="I13" s="219" t="s">
        <v>252</v>
      </c>
      <c r="J13" s="220" t="s">
        <v>260</v>
      </c>
      <c r="K13" s="221" t="s">
        <v>180</v>
      </c>
      <c r="L13" s="217">
        <v>5243</v>
      </c>
      <c r="M13" s="219" t="s">
        <v>261</v>
      </c>
      <c r="N13" s="219" t="s">
        <v>258</v>
      </c>
      <c r="O13" s="220" t="s">
        <v>262</v>
      </c>
      <c r="P13" s="221" t="s">
        <v>181</v>
      </c>
      <c r="Q13" s="217">
        <v>6789</v>
      </c>
      <c r="R13" s="219" t="s">
        <v>265</v>
      </c>
      <c r="S13" s="219" t="s">
        <v>264</v>
      </c>
      <c r="T13" s="220" t="s">
        <v>263</v>
      </c>
      <c r="U13" s="221" t="s">
        <v>182</v>
      </c>
      <c r="V13" s="222" t="s">
        <v>159</v>
      </c>
      <c r="W13" s="223" t="str">
        <f>B13</f>
        <v>Exemple : partenaire x</v>
      </c>
      <c r="X13" s="223" t="str">
        <f t="shared" ref="X13:AF13" si="0">C13</f>
        <v xml:space="preserve">Echanges dev-perf-envir-eco </v>
      </c>
      <c r="Y13" s="223" t="str">
        <f t="shared" si="0"/>
        <v xml:space="preserve">Création groupes opérationnels </v>
      </c>
      <c r="Z13" s="223" t="str">
        <f t="shared" si="0"/>
        <v>Pompe hydraulique</v>
      </c>
      <c r="AA13" s="223" t="str">
        <f t="shared" si="0"/>
        <v>Oui</v>
      </c>
      <c r="AB13" s="223">
        <f t="shared" si="0"/>
        <v>145893</v>
      </c>
      <c r="AC13" s="223" t="str">
        <f t="shared" si="0"/>
        <v>20000</v>
      </c>
      <c r="AD13" s="223" t="str">
        <f t="shared" si="0"/>
        <v>4000</v>
      </c>
      <c r="AE13" s="223" t="str">
        <f t="shared" si="0"/>
        <v>=H12+I12</v>
      </c>
      <c r="AF13" s="223" t="str">
        <f t="shared" si="0"/>
        <v>Blando</v>
      </c>
      <c r="AG13" s="223" t="s">
        <v>158</v>
      </c>
      <c r="AH13" s="224"/>
      <c r="AI13" s="224"/>
      <c r="AJ13" s="225"/>
      <c r="AK13" s="226"/>
    </row>
    <row r="14" spans="1:38" x14ac:dyDescent="0.25">
      <c r="B14" s="100"/>
      <c r="C14" s="186"/>
      <c r="D14" s="127"/>
      <c r="E14" s="505"/>
      <c r="F14" s="505"/>
      <c r="G14" s="505"/>
      <c r="H14" s="506"/>
      <c r="I14" s="506"/>
      <c r="J14" s="227">
        <f>H14+I14</f>
        <v>0</v>
      </c>
      <c r="K14" s="99"/>
      <c r="L14" s="100"/>
      <c r="M14" s="506"/>
      <c r="N14" s="506"/>
      <c r="O14" s="227">
        <f>M14+N14</f>
        <v>0</v>
      </c>
      <c r="P14" s="99"/>
      <c r="Q14" s="100"/>
      <c r="R14" s="101"/>
      <c r="S14" s="101"/>
      <c r="T14" s="227">
        <f>R14+S14</f>
        <v>0</v>
      </c>
      <c r="U14" s="99"/>
      <c r="V14" s="260" t="s">
        <v>159</v>
      </c>
      <c r="W14" s="228">
        <f t="shared" ref="W14:W33" si="1">B14</f>
        <v>0</v>
      </c>
      <c r="X14" s="228">
        <f t="shared" ref="X14:X33" si="2">C14</f>
        <v>0</v>
      </c>
      <c r="Y14" s="228">
        <f t="shared" ref="Y14:Y33" si="3">D14</f>
        <v>0</v>
      </c>
      <c r="Z14" s="228">
        <f t="shared" ref="Z14:Z33" si="4">E14</f>
        <v>0</v>
      </c>
      <c r="AA14" s="228">
        <f t="shared" ref="AA14:AA33" si="5">F14</f>
        <v>0</v>
      </c>
      <c r="AB14" s="228">
        <f t="shared" ref="AB14:AB33" si="6">G14</f>
        <v>0</v>
      </c>
      <c r="AC14" s="228">
        <f t="shared" ref="AC14:AC33" si="7">H14</f>
        <v>0</v>
      </c>
      <c r="AD14" s="228">
        <f t="shared" ref="AD14:AD33" si="8">I14</f>
        <v>0</v>
      </c>
      <c r="AE14" s="228">
        <f t="shared" ref="AE14:AE33" si="9">J14</f>
        <v>0</v>
      </c>
      <c r="AF14" s="228">
        <f t="shared" ref="AF14:AF33" si="10">K14</f>
        <v>0</v>
      </c>
      <c r="AG14" s="229"/>
      <c r="AH14" s="510">
        <f>IF(AE14=0,AC14,AE14)</f>
        <v>0</v>
      </c>
      <c r="AI14" s="178"/>
      <c r="AJ14" s="171" t="str" cm="1">
        <f t="array" ref="AJ14">_xlfn.IFS(OR(AC14&gt;H14,AE14&gt;J14),"KO : Le montant retenu est supérieur au montant présenté. Merci de revoir la ligne de dépense ou plafonner son montant.",H14=0,"",AND(AC14=H14,AE14=J14),"OK",OR(AC14&lt;H14,AE14&lt;J14),"Montant instruit inférieur au montant présenté.")</f>
        <v/>
      </c>
      <c r="AK14" s="510">
        <f>IF(J14=0,H14-AH14,J14-AH14)</f>
        <v>0</v>
      </c>
    </row>
    <row r="15" spans="1:38" x14ac:dyDescent="0.25">
      <c r="B15" s="100"/>
      <c r="C15" s="186"/>
      <c r="D15" s="127"/>
      <c r="E15" s="505"/>
      <c r="F15" s="505"/>
      <c r="G15" s="505"/>
      <c r="H15" s="506"/>
      <c r="I15" s="506"/>
      <c r="J15" s="227">
        <f t="shared" ref="J15:J33" si="11">H15+I15</f>
        <v>0</v>
      </c>
      <c r="K15" s="99"/>
      <c r="L15" s="100"/>
      <c r="M15" s="506"/>
      <c r="N15" s="506"/>
      <c r="O15" s="227">
        <f t="shared" ref="O15:O33" si="12">M15+N15</f>
        <v>0</v>
      </c>
      <c r="P15" s="99"/>
      <c r="Q15" s="100"/>
      <c r="R15" s="101"/>
      <c r="S15" s="101"/>
      <c r="T15" s="227">
        <f t="shared" ref="T15:T33" si="13">R15+S15</f>
        <v>0</v>
      </c>
      <c r="U15" s="99"/>
      <c r="V15" s="260" t="s">
        <v>159</v>
      </c>
      <c r="W15" s="228">
        <f t="shared" si="1"/>
        <v>0</v>
      </c>
      <c r="X15" s="228">
        <f t="shared" si="2"/>
        <v>0</v>
      </c>
      <c r="Y15" s="228">
        <f t="shared" si="3"/>
        <v>0</v>
      </c>
      <c r="Z15" s="228">
        <f t="shared" si="4"/>
        <v>0</v>
      </c>
      <c r="AA15" s="228">
        <f t="shared" si="5"/>
        <v>0</v>
      </c>
      <c r="AB15" s="228">
        <f t="shared" si="6"/>
        <v>0</v>
      </c>
      <c r="AC15" s="228">
        <f t="shared" si="7"/>
        <v>0</v>
      </c>
      <c r="AD15" s="228">
        <f t="shared" si="8"/>
        <v>0</v>
      </c>
      <c r="AE15" s="228">
        <f t="shared" si="9"/>
        <v>0</v>
      </c>
      <c r="AF15" s="228">
        <f t="shared" si="10"/>
        <v>0</v>
      </c>
      <c r="AG15" s="229"/>
      <c r="AH15" s="510">
        <f t="shared" ref="AH15:AH33" si="14">IF(AE15=0,AC15,AE15)</f>
        <v>0</v>
      </c>
      <c r="AI15" s="178"/>
      <c r="AJ15" s="171" t="str" cm="1">
        <f t="array" ref="AJ15">_xlfn.IFS(OR(AC15&gt;H15,AE15&gt;J15),"KO : Le montant retenu est supérieur au montant présenté. Merci de revoir la ligne de dépense ou plafonner son montant.",H15=0,"",AND(AC15=H15,AE15=J15),"OK",OR(AC15&lt;H15,AE15&lt;J15),"Montant instruit inférieur au montant présenté.")</f>
        <v/>
      </c>
      <c r="AK15" s="510">
        <f t="shared" ref="AK15:AK33" si="15">IF(J15=0,H15-AH15,J15-AH15)</f>
        <v>0</v>
      </c>
    </row>
    <row r="16" spans="1:38" x14ac:dyDescent="0.25">
      <c r="B16" s="100"/>
      <c r="C16" s="186"/>
      <c r="D16" s="127"/>
      <c r="E16" s="505"/>
      <c r="F16" s="505"/>
      <c r="G16" s="505"/>
      <c r="H16" s="506"/>
      <c r="I16" s="506"/>
      <c r="J16" s="227">
        <f t="shared" si="11"/>
        <v>0</v>
      </c>
      <c r="K16" s="99"/>
      <c r="L16" s="100"/>
      <c r="M16" s="506"/>
      <c r="N16" s="506"/>
      <c r="O16" s="227">
        <f t="shared" si="12"/>
        <v>0</v>
      </c>
      <c r="P16" s="99"/>
      <c r="Q16" s="100"/>
      <c r="R16" s="101"/>
      <c r="S16" s="101"/>
      <c r="T16" s="227">
        <f t="shared" si="13"/>
        <v>0</v>
      </c>
      <c r="U16" s="99"/>
      <c r="V16" s="260" t="s">
        <v>159</v>
      </c>
      <c r="W16" s="228">
        <f t="shared" si="1"/>
        <v>0</v>
      </c>
      <c r="X16" s="228">
        <f t="shared" si="2"/>
        <v>0</v>
      </c>
      <c r="Y16" s="228">
        <f t="shared" si="3"/>
        <v>0</v>
      </c>
      <c r="Z16" s="228">
        <f t="shared" si="4"/>
        <v>0</v>
      </c>
      <c r="AA16" s="228">
        <f t="shared" si="5"/>
        <v>0</v>
      </c>
      <c r="AB16" s="228">
        <f t="shared" si="6"/>
        <v>0</v>
      </c>
      <c r="AC16" s="228">
        <f t="shared" si="7"/>
        <v>0</v>
      </c>
      <c r="AD16" s="228">
        <f t="shared" si="8"/>
        <v>0</v>
      </c>
      <c r="AE16" s="228">
        <f t="shared" si="9"/>
        <v>0</v>
      </c>
      <c r="AF16" s="228">
        <f t="shared" si="10"/>
        <v>0</v>
      </c>
      <c r="AG16" s="229"/>
      <c r="AH16" s="510">
        <f t="shared" si="14"/>
        <v>0</v>
      </c>
      <c r="AI16" s="178"/>
      <c r="AJ16" s="171" t="str" cm="1">
        <f t="array" ref="AJ16">_xlfn.IFS(OR(AC16&gt;H16,AE16&gt;J16),"KO : Le montant retenu est supérieur au montant présenté. Merci de revoir la ligne de dépense ou plafonner son montant.",H16=0,"",AND(AC16=H16,AE16=J16),"OK",OR(AC16&lt;H16,AE16&lt;J16),"Montant instruit inférieur au montant présenté.")</f>
        <v/>
      </c>
      <c r="AK16" s="510">
        <f t="shared" si="15"/>
        <v>0</v>
      </c>
    </row>
    <row r="17" spans="2:37" x14ac:dyDescent="0.25">
      <c r="B17" s="100"/>
      <c r="C17" s="186"/>
      <c r="D17" s="127"/>
      <c r="E17" s="505"/>
      <c r="F17" s="505"/>
      <c r="G17" s="505"/>
      <c r="H17" s="506"/>
      <c r="I17" s="506"/>
      <c r="J17" s="227">
        <f t="shared" si="11"/>
        <v>0</v>
      </c>
      <c r="K17" s="99"/>
      <c r="L17" s="100"/>
      <c r="M17" s="506"/>
      <c r="N17" s="506"/>
      <c r="O17" s="227">
        <f t="shared" si="12"/>
        <v>0</v>
      </c>
      <c r="P17" s="99"/>
      <c r="Q17" s="100"/>
      <c r="R17" s="101"/>
      <c r="S17" s="101"/>
      <c r="T17" s="227">
        <f t="shared" si="13"/>
        <v>0</v>
      </c>
      <c r="U17" s="99"/>
      <c r="V17" s="260" t="s">
        <v>159</v>
      </c>
      <c r="W17" s="228">
        <f t="shared" si="1"/>
        <v>0</v>
      </c>
      <c r="X17" s="228">
        <f t="shared" si="2"/>
        <v>0</v>
      </c>
      <c r="Y17" s="228">
        <f t="shared" si="3"/>
        <v>0</v>
      </c>
      <c r="Z17" s="228">
        <f t="shared" si="4"/>
        <v>0</v>
      </c>
      <c r="AA17" s="228">
        <f t="shared" si="5"/>
        <v>0</v>
      </c>
      <c r="AB17" s="228">
        <f t="shared" si="6"/>
        <v>0</v>
      </c>
      <c r="AC17" s="228">
        <f t="shared" si="7"/>
        <v>0</v>
      </c>
      <c r="AD17" s="228">
        <f t="shared" si="8"/>
        <v>0</v>
      </c>
      <c r="AE17" s="228">
        <f t="shared" si="9"/>
        <v>0</v>
      </c>
      <c r="AF17" s="228">
        <f t="shared" si="10"/>
        <v>0</v>
      </c>
      <c r="AG17" s="229"/>
      <c r="AH17" s="510">
        <f t="shared" si="14"/>
        <v>0</v>
      </c>
      <c r="AI17" s="178"/>
      <c r="AJ17" s="171" t="str" cm="1">
        <f t="array" ref="AJ17">_xlfn.IFS(OR(AC17&gt;H17,AE17&gt;J17),"KO : Le montant retenu est supérieur au montant présenté. Merci de revoir la ligne de dépense ou plafonner son montant.",H17=0,"",AND(AC17=H17,AE17=J17),"OK",OR(AC17&lt;H17,AE17&lt;J17),"Montant instruit inférieur au montant présenté.")</f>
        <v/>
      </c>
      <c r="AK17" s="510">
        <f t="shared" si="15"/>
        <v>0</v>
      </c>
    </row>
    <row r="18" spans="2:37" x14ac:dyDescent="0.25">
      <c r="B18" s="100"/>
      <c r="C18" s="186"/>
      <c r="D18" s="127"/>
      <c r="E18" s="505"/>
      <c r="F18" s="505"/>
      <c r="G18" s="505"/>
      <c r="H18" s="506"/>
      <c r="I18" s="506"/>
      <c r="J18" s="227">
        <f t="shared" si="11"/>
        <v>0</v>
      </c>
      <c r="K18" s="99"/>
      <c r="L18" s="100"/>
      <c r="M18" s="506"/>
      <c r="N18" s="506"/>
      <c r="O18" s="227">
        <f t="shared" si="12"/>
        <v>0</v>
      </c>
      <c r="P18" s="99"/>
      <c r="Q18" s="100"/>
      <c r="R18" s="101"/>
      <c r="S18" s="101"/>
      <c r="T18" s="227">
        <f t="shared" si="13"/>
        <v>0</v>
      </c>
      <c r="U18" s="99"/>
      <c r="V18" s="260" t="s">
        <v>159</v>
      </c>
      <c r="W18" s="228">
        <f t="shared" si="1"/>
        <v>0</v>
      </c>
      <c r="X18" s="228">
        <f t="shared" si="2"/>
        <v>0</v>
      </c>
      <c r="Y18" s="228">
        <f t="shared" si="3"/>
        <v>0</v>
      </c>
      <c r="Z18" s="228">
        <f t="shared" si="4"/>
        <v>0</v>
      </c>
      <c r="AA18" s="228">
        <f t="shared" si="5"/>
        <v>0</v>
      </c>
      <c r="AB18" s="228">
        <f t="shared" si="6"/>
        <v>0</v>
      </c>
      <c r="AC18" s="228">
        <f t="shared" si="7"/>
        <v>0</v>
      </c>
      <c r="AD18" s="228">
        <f t="shared" si="8"/>
        <v>0</v>
      </c>
      <c r="AE18" s="228">
        <f t="shared" si="9"/>
        <v>0</v>
      </c>
      <c r="AF18" s="228">
        <f t="shared" si="10"/>
        <v>0</v>
      </c>
      <c r="AG18" s="229"/>
      <c r="AH18" s="510">
        <f t="shared" si="14"/>
        <v>0</v>
      </c>
      <c r="AI18" s="178"/>
      <c r="AJ18" s="171" t="str" cm="1">
        <f t="array" ref="AJ18">_xlfn.IFS(OR(AC18&gt;H18,AE18&gt;J18),"KO : Le montant retenu est supérieur au montant présenté. Merci de revoir la ligne de dépense ou plafonner son montant.",H18=0,"",AND(AC18=H18,AE18=J18),"OK",OR(AC18&lt;H18,AE18&lt;J18),"Montant instruit inférieur au montant présenté.")</f>
        <v/>
      </c>
      <c r="AK18" s="510">
        <f t="shared" si="15"/>
        <v>0</v>
      </c>
    </row>
    <row r="19" spans="2:37" x14ac:dyDescent="0.25">
      <c r="B19" s="100"/>
      <c r="C19" s="186"/>
      <c r="D19" s="127"/>
      <c r="E19" s="505"/>
      <c r="F19" s="505"/>
      <c r="G19" s="505"/>
      <c r="H19" s="506"/>
      <c r="I19" s="506"/>
      <c r="J19" s="227">
        <f t="shared" si="11"/>
        <v>0</v>
      </c>
      <c r="K19" s="99"/>
      <c r="L19" s="100"/>
      <c r="M19" s="506"/>
      <c r="N19" s="506"/>
      <c r="O19" s="227">
        <f t="shared" si="12"/>
        <v>0</v>
      </c>
      <c r="P19" s="99"/>
      <c r="Q19" s="100"/>
      <c r="R19" s="101"/>
      <c r="S19" s="101"/>
      <c r="T19" s="227">
        <f t="shared" si="13"/>
        <v>0</v>
      </c>
      <c r="U19" s="99"/>
      <c r="V19" s="260" t="s">
        <v>159</v>
      </c>
      <c r="W19" s="228">
        <f t="shared" si="1"/>
        <v>0</v>
      </c>
      <c r="X19" s="228">
        <f t="shared" si="2"/>
        <v>0</v>
      </c>
      <c r="Y19" s="228">
        <f t="shared" si="3"/>
        <v>0</v>
      </c>
      <c r="Z19" s="228">
        <f t="shared" si="4"/>
        <v>0</v>
      </c>
      <c r="AA19" s="228">
        <f t="shared" si="5"/>
        <v>0</v>
      </c>
      <c r="AB19" s="228">
        <f t="shared" si="6"/>
        <v>0</v>
      </c>
      <c r="AC19" s="228">
        <f t="shared" si="7"/>
        <v>0</v>
      </c>
      <c r="AD19" s="228">
        <f t="shared" si="8"/>
        <v>0</v>
      </c>
      <c r="AE19" s="228">
        <f t="shared" si="9"/>
        <v>0</v>
      </c>
      <c r="AF19" s="228">
        <f t="shared" si="10"/>
        <v>0</v>
      </c>
      <c r="AG19" s="229"/>
      <c r="AH19" s="510">
        <f t="shared" si="14"/>
        <v>0</v>
      </c>
      <c r="AI19" s="178"/>
      <c r="AJ19" s="171" t="str" cm="1">
        <f t="array" ref="AJ19">_xlfn.IFS(OR(AC19&gt;H19,AE19&gt;J19),"KO : Le montant retenu est supérieur au montant présenté. Merci de revoir la ligne de dépense ou plafonner son montant.",H19=0,"",AND(AC19=H19,AE19=J19),"OK",OR(AC19&lt;H19,AE19&lt;J19),"Montant instruit inférieur au montant présenté.")</f>
        <v/>
      </c>
      <c r="AK19" s="510">
        <f t="shared" si="15"/>
        <v>0</v>
      </c>
    </row>
    <row r="20" spans="2:37" x14ac:dyDescent="0.25">
      <c r="B20" s="100"/>
      <c r="C20" s="186"/>
      <c r="D20" s="127"/>
      <c r="E20" s="505"/>
      <c r="F20" s="505"/>
      <c r="G20" s="505"/>
      <c r="H20" s="506"/>
      <c r="I20" s="506"/>
      <c r="J20" s="227">
        <f t="shared" si="11"/>
        <v>0</v>
      </c>
      <c r="K20" s="99"/>
      <c r="L20" s="100"/>
      <c r="M20" s="506"/>
      <c r="N20" s="506"/>
      <c r="O20" s="227">
        <f t="shared" si="12"/>
        <v>0</v>
      </c>
      <c r="P20" s="99"/>
      <c r="Q20" s="100"/>
      <c r="R20" s="101"/>
      <c r="S20" s="101"/>
      <c r="T20" s="227">
        <f t="shared" si="13"/>
        <v>0</v>
      </c>
      <c r="U20" s="99"/>
      <c r="V20" s="260" t="s">
        <v>159</v>
      </c>
      <c r="W20" s="228">
        <f t="shared" si="1"/>
        <v>0</v>
      </c>
      <c r="X20" s="228">
        <f t="shared" si="2"/>
        <v>0</v>
      </c>
      <c r="Y20" s="228">
        <f t="shared" si="3"/>
        <v>0</v>
      </c>
      <c r="Z20" s="228">
        <f t="shared" si="4"/>
        <v>0</v>
      </c>
      <c r="AA20" s="228">
        <f t="shared" si="5"/>
        <v>0</v>
      </c>
      <c r="AB20" s="228">
        <f t="shared" si="6"/>
        <v>0</v>
      </c>
      <c r="AC20" s="228">
        <f t="shared" si="7"/>
        <v>0</v>
      </c>
      <c r="AD20" s="228">
        <f t="shared" si="8"/>
        <v>0</v>
      </c>
      <c r="AE20" s="228">
        <f t="shared" si="9"/>
        <v>0</v>
      </c>
      <c r="AF20" s="228">
        <f t="shared" si="10"/>
        <v>0</v>
      </c>
      <c r="AG20" s="229"/>
      <c r="AH20" s="510">
        <f t="shared" si="14"/>
        <v>0</v>
      </c>
      <c r="AI20" s="178"/>
      <c r="AJ20" s="171" t="str" cm="1">
        <f t="array" ref="AJ20">_xlfn.IFS(OR(AC20&gt;H20,AE20&gt;J20),"KO : Le montant retenu est supérieur au montant présenté. Merci de revoir la ligne de dépense ou plafonner son montant.",H20=0,"",AND(AC20=H20,AE20=J20),"OK",OR(AC20&lt;H20,AE20&lt;J20),"Montant instruit inférieur au montant présenté.")</f>
        <v/>
      </c>
      <c r="AK20" s="510">
        <f t="shared" si="15"/>
        <v>0</v>
      </c>
    </row>
    <row r="21" spans="2:37" x14ac:dyDescent="0.25">
      <c r="B21" s="100"/>
      <c r="C21" s="186"/>
      <c r="D21" s="127"/>
      <c r="E21" s="505"/>
      <c r="F21" s="505"/>
      <c r="G21" s="505"/>
      <c r="H21" s="506"/>
      <c r="I21" s="506"/>
      <c r="J21" s="227">
        <f t="shared" si="11"/>
        <v>0</v>
      </c>
      <c r="K21" s="99"/>
      <c r="L21" s="100"/>
      <c r="M21" s="506"/>
      <c r="N21" s="506"/>
      <c r="O21" s="227">
        <f t="shared" si="12"/>
        <v>0</v>
      </c>
      <c r="P21" s="99"/>
      <c r="Q21" s="100"/>
      <c r="R21" s="101"/>
      <c r="S21" s="101"/>
      <c r="T21" s="227">
        <f t="shared" si="13"/>
        <v>0</v>
      </c>
      <c r="U21" s="99"/>
      <c r="V21" s="260" t="s">
        <v>159</v>
      </c>
      <c r="W21" s="228">
        <f t="shared" si="1"/>
        <v>0</v>
      </c>
      <c r="X21" s="228">
        <f t="shared" si="2"/>
        <v>0</v>
      </c>
      <c r="Y21" s="228">
        <f t="shared" si="3"/>
        <v>0</v>
      </c>
      <c r="Z21" s="228">
        <f t="shared" si="4"/>
        <v>0</v>
      </c>
      <c r="AA21" s="228">
        <f t="shared" si="5"/>
        <v>0</v>
      </c>
      <c r="AB21" s="228">
        <f t="shared" si="6"/>
        <v>0</v>
      </c>
      <c r="AC21" s="228">
        <f t="shared" si="7"/>
        <v>0</v>
      </c>
      <c r="AD21" s="228">
        <f t="shared" si="8"/>
        <v>0</v>
      </c>
      <c r="AE21" s="228">
        <f t="shared" si="9"/>
        <v>0</v>
      </c>
      <c r="AF21" s="228">
        <f t="shared" si="10"/>
        <v>0</v>
      </c>
      <c r="AG21" s="229"/>
      <c r="AH21" s="510">
        <f t="shared" si="14"/>
        <v>0</v>
      </c>
      <c r="AI21" s="178"/>
      <c r="AJ21" s="171" t="str" cm="1">
        <f t="array" ref="AJ21">_xlfn.IFS(OR(AC21&gt;H21,AE21&gt;J21),"KO : Le montant retenu est supérieur au montant présenté. Merci de revoir la ligne de dépense ou plafonner son montant.",H21=0,"",AND(AC21=H21,AE21=J21),"OK",OR(AC21&lt;H21,AE21&lt;J21),"Montant instruit inférieur au montant présenté.")</f>
        <v/>
      </c>
      <c r="AK21" s="510">
        <f t="shared" si="15"/>
        <v>0</v>
      </c>
    </row>
    <row r="22" spans="2:37" x14ac:dyDescent="0.25">
      <c r="B22" s="100"/>
      <c r="C22" s="186"/>
      <c r="D22" s="127"/>
      <c r="E22" s="505"/>
      <c r="F22" s="505"/>
      <c r="G22" s="505"/>
      <c r="H22" s="506"/>
      <c r="I22" s="506"/>
      <c r="J22" s="227">
        <f t="shared" si="11"/>
        <v>0</v>
      </c>
      <c r="K22" s="99"/>
      <c r="L22" s="100"/>
      <c r="M22" s="506"/>
      <c r="N22" s="506"/>
      <c r="O22" s="227">
        <f t="shared" si="12"/>
        <v>0</v>
      </c>
      <c r="P22" s="99"/>
      <c r="Q22" s="100"/>
      <c r="R22" s="101"/>
      <c r="S22" s="101"/>
      <c r="T22" s="227">
        <f t="shared" si="13"/>
        <v>0</v>
      </c>
      <c r="U22" s="99"/>
      <c r="V22" s="260" t="s">
        <v>159</v>
      </c>
      <c r="W22" s="228">
        <f t="shared" si="1"/>
        <v>0</v>
      </c>
      <c r="X22" s="228">
        <f t="shared" si="2"/>
        <v>0</v>
      </c>
      <c r="Y22" s="228">
        <f t="shared" si="3"/>
        <v>0</v>
      </c>
      <c r="Z22" s="228">
        <f t="shared" si="4"/>
        <v>0</v>
      </c>
      <c r="AA22" s="228">
        <f t="shared" si="5"/>
        <v>0</v>
      </c>
      <c r="AB22" s="228">
        <f t="shared" si="6"/>
        <v>0</v>
      </c>
      <c r="AC22" s="228">
        <f t="shared" si="7"/>
        <v>0</v>
      </c>
      <c r="AD22" s="228">
        <f t="shared" si="8"/>
        <v>0</v>
      </c>
      <c r="AE22" s="228">
        <f t="shared" si="9"/>
        <v>0</v>
      </c>
      <c r="AF22" s="228">
        <f t="shared" si="10"/>
        <v>0</v>
      </c>
      <c r="AG22" s="229"/>
      <c r="AH22" s="510">
        <f t="shared" si="14"/>
        <v>0</v>
      </c>
      <c r="AI22" s="178"/>
      <c r="AJ22" s="171" t="str" cm="1">
        <f t="array" ref="AJ22">_xlfn.IFS(OR(AC22&gt;H22,AE22&gt;J22),"KO : Le montant retenu est supérieur au montant présenté. Merci de revoir la ligne de dépense ou plafonner son montant.",H22=0,"",AND(AC22=H22,AE22=J22),"OK",OR(AC22&lt;H22,AE22&lt;J22),"Montant instruit inférieur au montant présenté.")</f>
        <v/>
      </c>
      <c r="AK22" s="510">
        <f t="shared" si="15"/>
        <v>0</v>
      </c>
    </row>
    <row r="23" spans="2:37" x14ac:dyDescent="0.25">
      <c r="B23" s="100"/>
      <c r="C23" s="186"/>
      <c r="D23" s="127"/>
      <c r="E23" s="505"/>
      <c r="F23" s="505"/>
      <c r="G23" s="505"/>
      <c r="H23" s="506"/>
      <c r="I23" s="506"/>
      <c r="J23" s="227">
        <f t="shared" si="11"/>
        <v>0</v>
      </c>
      <c r="K23" s="99"/>
      <c r="L23" s="100"/>
      <c r="M23" s="506"/>
      <c r="N23" s="506"/>
      <c r="O23" s="227">
        <f t="shared" si="12"/>
        <v>0</v>
      </c>
      <c r="P23" s="99"/>
      <c r="Q23" s="100"/>
      <c r="R23" s="101"/>
      <c r="S23" s="101"/>
      <c r="T23" s="227">
        <f t="shared" si="13"/>
        <v>0</v>
      </c>
      <c r="U23" s="99"/>
      <c r="V23" s="260" t="s">
        <v>159</v>
      </c>
      <c r="W23" s="228">
        <f t="shared" si="1"/>
        <v>0</v>
      </c>
      <c r="X23" s="228">
        <f t="shared" si="2"/>
        <v>0</v>
      </c>
      <c r="Y23" s="228">
        <f t="shared" si="3"/>
        <v>0</v>
      </c>
      <c r="Z23" s="228">
        <f t="shared" si="4"/>
        <v>0</v>
      </c>
      <c r="AA23" s="228">
        <f t="shared" si="5"/>
        <v>0</v>
      </c>
      <c r="AB23" s="228">
        <f t="shared" si="6"/>
        <v>0</v>
      </c>
      <c r="AC23" s="228">
        <f t="shared" si="7"/>
        <v>0</v>
      </c>
      <c r="AD23" s="228">
        <f t="shared" si="8"/>
        <v>0</v>
      </c>
      <c r="AE23" s="228">
        <f t="shared" si="9"/>
        <v>0</v>
      </c>
      <c r="AF23" s="228">
        <f t="shared" si="10"/>
        <v>0</v>
      </c>
      <c r="AG23" s="229"/>
      <c r="AH23" s="510">
        <f t="shared" si="14"/>
        <v>0</v>
      </c>
      <c r="AI23" s="178"/>
      <c r="AJ23" s="171" t="str" cm="1">
        <f t="array" ref="AJ23">_xlfn.IFS(OR(AC23&gt;H23,AE23&gt;J23),"KO : Le montant retenu est supérieur au montant présenté. Merci de revoir la ligne de dépense ou plafonner son montant.",H23=0,"",AND(AC23=H23,AE23=J23),"OK",OR(AC23&lt;H23,AE23&lt;J23),"Montant instruit inférieur au montant présenté.")</f>
        <v/>
      </c>
      <c r="AK23" s="510">
        <f t="shared" si="15"/>
        <v>0</v>
      </c>
    </row>
    <row r="24" spans="2:37" x14ac:dyDescent="0.25">
      <c r="B24" s="100"/>
      <c r="C24" s="186"/>
      <c r="D24" s="127"/>
      <c r="E24" s="505"/>
      <c r="F24" s="505"/>
      <c r="G24" s="505"/>
      <c r="H24" s="506"/>
      <c r="I24" s="506"/>
      <c r="J24" s="227">
        <f t="shared" si="11"/>
        <v>0</v>
      </c>
      <c r="K24" s="99"/>
      <c r="L24" s="100"/>
      <c r="M24" s="506"/>
      <c r="N24" s="506"/>
      <c r="O24" s="227">
        <f t="shared" si="12"/>
        <v>0</v>
      </c>
      <c r="P24" s="99"/>
      <c r="Q24" s="100"/>
      <c r="R24" s="101"/>
      <c r="S24" s="101"/>
      <c r="T24" s="227">
        <f t="shared" si="13"/>
        <v>0</v>
      </c>
      <c r="U24" s="99"/>
      <c r="V24" s="260" t="s">
        <v>159</v>
      </c>
      <c r="W24" s="228">
        <f t="shared" si="1"/>
        <v>0</v>
      </c>
      <c r="X24" s="228">
        <f t="shared" si="2"/>
        <v>0</v>
      </c>
      <c r="Y24" s="228">
        <f t="shared" si="3"/>
        <v>0</v>
      </c>
      <c r="Z24" s="228">
        <f t="shared" si="4"/>
        <v>0</v>
      </c>
      <c r="AA24" s="228">
        <f t="shared" si="5"/>
        <v>0</v>
      </c>
      <c r="AB24" s="228">
        <f t="shared" si="6"/>
        <v>0</v>
      </c>
      <c r="AC24" s="228">
        <f t="shared" si="7"/>
        <v>0</v>
      </c>
      <c r="AD24" s="228">
        <f t="shared" si="8"/>
        <v>0</v>
      </c>
      <c r="AE24" s="228">
        <f t="shared" si="9"/>
        <v>0</v>
      </c>
      <c r="AF24" s="228">
        <f t="shared" si="10"/>
        <v>0</v>
      </c>
      <c r="AG24" s="229"/>
      <c r="AH24" s="510">
        <f t="shared" si="14"/>
        <v>0</v>
      </c>
      <c r="AI24" s="178"/>
      <c r="AJ24" s="171" t="str" cm="1">
        <f t="array" ref="AJ24">_xlfn.IFS(OR(AC24&gt;H24,AE24&gt;J24),"KO : Le montant retenu est supérieur au montant présenté. Merci de revoir la ligne de dépense ou plafonner son montant.",H24=0,"",AND(AC24=H24,AE24=J24),"OK",OR(AC24&lt;H24,AE24&lt;J24),"Montant instruit inférieur au montant présenté.")</f>
        <v/>
      </c>
      <c r="AK24" s="510">
        <f t="shared" si="15"/>
        <v>0</v>
      </c>
    </row>
    <row r="25" spans="2:37" x14ac:dyDescent="0.25">
      <c r="B25" s="100"/>
      <c r="C25" s="186"/>
      <c r="D25" s="127"/>
      <c r="E25" s="505"/>
      <c r="F25" s="505"/>
      <c r="G25" s="505"/>
      <c r="H25" s="506"/>
      <c r="I25" s="506"/>
      <c r="J25" s="227">
        <f t="shared" si="11"/>
        <v>0</v>
      </c>
      <c r="K25" s="99"/>
      <c r="L25" s="100"/>
      <c r="M25" s="506"/>
      <c r="N25" s="506"/>
      <c r="O25" s="227">
        <f t="shared" si="12"/>
        <v>0</v>
      </c>
      <c r="P25" s="99"/>
      <c r="Q25" s="100"/>
      <c r="R25" s="101"/>
      <c r="S25" s="101"/>
      <c r="T25" s="227">
        <f t="shared" si="13"/>
        <v>0</v>
      </c>
      <c r="U25" s="99"/>
      <c r="V25" s="260" t="s">
        <v>159</v>
      </c>
      <c r="W25" s="228">
        <f t="shared" si="1"/>
        <v>0</v>
      </c>
      <c r="X25" s="228">
        <f t="shared" si="2"/>
        <v>0</v>
      </c>
      <c r="Y25" s="228">
        <f t="shared" si="3"/>
        <v>0</v>
      </c>
      <c r="Z25" s="228">
        <f t="shared" si="4"/>
        <v>0</v>
      </c>
      <c r="AA25" s="228">
        <f t="shared" si="5"/>
        <v>0</v>
      </c>
      <c r="AB25" s="228">
        <f t="shared" si="6"/>
        <v>0</v>
      </c>
      <c r="AC25" s="228">
        <f t="shared" si="7"/>
        <v>0</v>
      </c>
      <c r="AD25" s="228">
        <f t="shared" si="8"/>
        <v>0</v>
      </c>
      <c r="AE25" s="228">
        <f t="shared" si="9"/>
        <v>0</v>
      </c>
      <c r="AF25" s="228">
        <f t="shared" si="10"/>
        <v>0</v>
      </c>
      <c r="AG25" s="229"/>
      <c r="AH25" s="510">
        <f t="shared" si="14"/>
        <v>0</v>
      </c>
      <c r="AI25" s="178"/>
      <c r="AJ25" s="171" t="str" cm="1">
        <f t="array" ref="AJ25">_xlfn.IFS(OR(AC25&gt;H25,AE25&gt;J25),"KO : Le montant retenu est supérieur au montant présenté. Merci de revoir la ligne de dépense ou plafonner son montant.",H25=0,"",AND(AC25=H25,AE25=J25),"OK",OR(AC25&lt;H25,AE25&lt;J25),"Montant instruit inférieur au montant présenté.")</f>
        <v/>
      </c>
      <c r="AK25" s="510">
        <f t="shared" si="15"/>
        <v>0</v>
      </c>
    </row>
    <row r="26" spans="2:37" x14ac:dyDescent="0.25">
      <c r="B26" s="100"/>
      <c r="C26" s="186"/>
      <c r="D26" s="127"/>
      <c r="E26" s="505"/>
      <c r="F26" s="505"/>
      <c r="G26" s="505"/>
      <c r="H26" s="506"/>
      <c r="I26" s="506"/>
      <c r="J26" s="227">
        <f t="shared" si="11"/>
        <v>0</v>
      </c>
      <c r="K26" s="99"/>
      <c r="L26" s="100"/>
      <c r="M26" s="506"/>
      <c r="N26" s="506"/>
      <c r="O26" s="227">
        <f t="shared" si="12"/>
        <v>0</v>
      </c>
      <c r="P26" s="99"/>
      <c r="Q26" s="100"/>
      <c r="R26" s="101"/>
      <c r="S26" s="101"/>
      <c r="T26" s="227">
        <f t="shared" si="13"/>
        <v>0</v>
      </c>
      <c r="U26" s="99"/>
      <c r="V26" s="260" t="s">
        <v>159</v>
      </c>
      <c r="W26" s="228">
        <f t="shared" si="1"/>
        <v>0</v>
      </c>
      <c r="X26" s="228">
        <f t="shared" si="2"/>
        <v>0</v>
      </c>
      <c r="Y26" s="228">
        <f t="shared" si="3"/>
        <v>0</v>
      </c>
      <c r="Z26" s="228">
        <f t="shared" si="4"/>
        <v>0</v>
      </c>
      <c r="AA26" s="228">
        <f t="shared" si="5"/>
        <v>0</v>
      </c>
      <c r="AB26" s="228">
        <f t="shared" si="6"/>
        <v>0</v>
      </c>
      <c r="AC26" s="228">
        <f t="shared" si="7"/>
        <v>0</v>
      </c>
      <c r="AD26" s="228">
        <f t="shared" si="8"/>
        <v>0</v>
      </c>
      <c r="AE26" s="228">
        <f t="shared" si="9"/>
        <v>0</v>
      </c>
      <c r="AF26" s="228">
        <f t="shared" si="10"/>
        <v>0</v>
      </c>
      <c r="AG26" s="229"/>
      <c r="AH26" s="510">
        <f t="shared" si="14"/>
        <v>0</v>
      </c>
      <c r="AI26" s="178"/>
      <c r="AJ26" s="171" t="str" cm="1">
        <f t="array" ref="AJ26">_xlfn.IFS(OR(AC26&gt;H26,AE26&gt;J26),"KO : Le montant retenu est supérieur au montant présenté. Merci de revoir la ligne de dépense ou plafonner son montant.",H26=0,"",AND(AC26=H26,AE26=J26),"OK",OR(AC26&lt;H26,AE26&lt;J26),"Montant instruit inférieur au montant présenté.")</f>
        <v/>
      </c>
      <c r="AK26" s="510">
        <f t="shared" si="15"/>
        <v>0</v>
      </c>
    </row>
    <row r="27" spans="2:37" x14ac:dyDescent="0.25">
      <c r="B27" s="100"/>
      <c r="C27" s="186"/>
      <c r="D27" s="127"/>
      <c r="E27" s="505"/>
      <c r="F27" s="505"/>
      <c r="G27" s="505"/>
      <c r="H27" s="506"/>
      <c r="I27" s="506"/>
      <c r="J27" s="227">
        <f t="shared" si="11"/>
        <v>0</v>
      </c>
      <c r="K27" s="99"/>
      <c r="L27" s="100"/>
      <c r="M27" s="506"/>
      <c r="N27" s="506"/>
      <c r="O27" s="227">
        <f t="shared" si="12"/>
        <v>0</v>
      </c>
      <c r="P27" s="99"/>
      <c r="Q27" s="100"/>
      <c r="R27" s="101"/>
      <c r="S27" s="101"/>
      <c r="T27" s="227">
        <f t="shared" si="13"/>
        <v>0</v>
      </c>
      <c r="U27" s="99"/>
      <c r="V27" s="260" t="s">
        <v>159</v>
      </c>
      <c r="W27" s="228">
        <f t="shared" si="1"/>
        <v>0</v>
      </c>
      <c r="X27" s="228">
        <f t="shared" si="2"/>
        <v>0</v>
      </c>
      <c r="Y27" s="228">
        <f t="shared" si="3"/>
        <v>0</v>
      </c>
      <c r="Z27" s="228">
        <f t="shared" si="4"/>
        <v>0</v>
      </c>
      <c r="AA27" s="228">
        <f t="shared" si="5"/>
        <v>0</v>
      </c>
      <c r="AB27" s="228">
        <f t="shared" si="6"/>
        <v>0</v>
      </c>
      <c r="AC27" s="228">
        <f t="shared" si="7"/>
        <v>0</v>
      </c>
      <c r="AD27" s="228">
        <f t="shared" si="8"/>
        <v>0</v>
      </c>
      <c r="AE27" s="228">
        <f t="shared" si="9"/>
        <v>0</v>
      </c>
      <c r="AF27" s="228">
        <f t="shared" si="10"/>
        <v>0</v>
      </c>
      <c r="AG27" s="229"/>
      <c r="AH27" s="510">
        <f t="shared" si="14"/>
        <v>0</v>
      </c>
      <c r="AI27" s="178"/>
      <c r="AJ27" s="171" t="str" cm="1">
        <f t="array" ref="AJ27">_xlfn.IFS(OR(AC27&gt;H27,AE27&gt;J27),"KO : Le montant retenu est supérieur au montant présenté. Merci de revoir la ligne de dépense ou plafonner son montant.",H27=0,"",AND(AC27=H27,AE27=J27),"OK",OR(AC27&lt;H27,AE27&lt;J27),"Montant instruit inférieur au montant présenté.")</f>
        <v/>
      </c>
      <c r="AK27" s="510">
        <f t="shared" si="15"/>
        <v>0</v>
      </c>
    </row>
    <row r="28" spans="2:37" x14ac:dyDescent="0.25">
      <c r="B28" s="100"/>
      <c r="C28" s="186"/>
      <c r="D28" s="127"/>
      <c r="E28" s="505"/>
      <c r="F28" s="505"/>
      <c r="G28" s="505"/>
      <c r="H28" s="506"/>
      <c r="I28" s="506"/>
      <c r="J28" s="227">
        <f t="shared" si="11"/>
        <v>0</v>
      </c>
      <c r="K28" s="99"/>
      <c r="L28" s="100"/>
      <c r="M28" s="506"/>
      <c r="N28" s="506"/>
      <c r="O28" s="227">
        <f t="shared" si="12"/>
        <v>0</v>
      </c>
      <c r="P28" s="99"/>
      <c r="Q28" s="100"/>
      <c r="R28" s="101"/>
      <c r="S28" s="101"/>
      <c r="T28" s="227">
        <f t="shared" si="13"/>
        <v>0</v>
      </c>
      <c r="U28" s="99"/>
      <c r="V28" s="260" t="s">
        <v>159</v>
      </c>
      <c r="W28" s="228">
        <f t="shared" si="1"/>
        <v>0</v>
      </c>
      <c r="X28" s="228">
        <f t="shared" si="2"/>
        <v>0</v>
      </c>
      <c r="Y28" s="228">
        <f t="shared" si="3"/>
        <v>0</v>
      </c>
      <c r="Z28" s="228">
        <f t="shared" si="4"/>
        <v>0</v>
      </c>
      <c r="AA28" s="228">
        <f t="shared" si="5"/>
        <v>0</v>
      </c>
      <c r="AB28" s="228">
        <f t="shared" si="6"/>
        <v>0</v>
      </c>
      <c r="AC28" s="228">
        <f t="shared" si="7"/>
        <v>0</v>
      </c>
      <c r="AD28" s="228">
        <f t="shared" si="8"/>
        <v>0</v>
      </c>
      <c r="AE28" s="228">
        <f t="shared" si="9"/>
        <v>0</v>
      </c>
      <c r="AF28" s="228">
        <f t="shared" si="10"/>
        <v>0</v>
      </c>
      <c r="AG28" s="229"/>
      <c r="AH28" s="510">
        <f t="shared" si="14"/>
        <v>0</v>
      </c>
      <c r="AI28" s="178"/>
      <c r="AJ28" s="171" t="str" cm="1">
        <f t="array" ref="AJ28">_xlfn.IFS(OR(AC28&gt;H28,AE28&gt;J28),"KO : Le montant retenu est supérieur au montant présenté. Merci de revoir la ligne de dépense ou plafonner son montant.",H28=0,"",AND(AC28=H28,AE28=J28),"OK",OR(AC28&lt;H28,AE28&lt;J28),"Montant instruit inférieur au montant présenté.")</f>
        <v/>
      </c>
      <c r="AK28" s="510">
        <f t="shared" si="15"/>
        <v>0</v>
      </c>
    </row>
    <row r="29" spans="2:37" x14ac:dyDescent="0.25">
      <c r="B29" s="100"/>
      <c r="C29" s="186"/>
      <c r="D29" s="127"/>
      <c r="E29" s="505"/>
      <c r="F29" s="505"/>
      <c r="G29" s="505"/>
      <c r="H29" s="506"/>
      <c r="I29" s="506"/>
      <c r="J29" s="227">
        <f t="shared" si="11"/>
        <v>0</v>
      </c>
      <c r="K29" s="99"/>
      <c r="L29" s="100"/>
      <c r="M29" s="506"/>
      <c r="N29" s="506"/>
      <c r="O29" s="227">
        <f t="shared" si="12"/>
        <v>0</v>
      </c>
      <c r="P29" s="99"/>
      <c r="Q29" s="100"/>
      <c r="R29" s="101"/>
      <c r="S29" s="101"/>
      <c r="T29" s="227">
        <f t="shared" si="13"/>
        <v>0</v>
      </c>
      <c r="U29" s="99"/>
      <c r="V29" s="260" t="s">
        <v>159</v>
      </c>
      <c r="W29" s="228">
        <f t="shared" si="1"/>
        <v>0</v>
      </c>
      <c r="X29" s="228">
        <f t="shared" si="2"/>
        <v>0</v>
      </c>
      <c r="Y29" s="228">
        <f t="shared" si="3"/>
        <v>0</v>
      </c>
      <c r="Z29" s="228">
        <f t="shared" si="4"/>
        <v>0</v>
      </c>
      <c r="AA29" s="228">
        <f t="shared" si="5"/>
        <v>0</v>
      </c>
      <c r="AB29" s="228">
        <f t="shared" si="6"/>
        <v>0</v>
      </c>
      <c r="AC29" s="228">
        <f t="shared" si="7"/>
        <v>0</v>
      </c>
      <c r="AD29" s="228">
        <f t="shared" si="8"/>
        <v>0</v>
      </c>
      <c r="AE29" s="228">
        <f t="shared" si="9"/>
        <v>0</v>
      </c>
      <c r="AF29" s="228">
        <f t="shared" si="10"/>
        <v>0</v>
      </c>
      <c r="AG29" s="229"/>
      <c r="AH29" s="510">
        <f t="shared" si="14"/>
        <v>0</v>
      </c>
      <c r="AI29" s="178"/>
      <c r="AJ29" s="171" t="str" cm="1">
        <f t="array" ref="AJ29">_xlfn.IFS(OR(AC29&gt;H29,AE29&gt;J29),"KO : Le montant retenu est supérieur au montant présenté. Merci de revoir la ligne de dépense ou plafonner son montant.",H29=0,"",AND(AC29=H29,AE29=J29),"OK",OR(AC29&lt;H29,AE29&lt;J29),"Montant instruit inférieur au montant présenté.")</f>
        <v/>
      </c>
      <c r="AK29" s="510">
        <f t="shared" si="15"/>
        <v>0</v>
      </c>
    </row>
    <row r="30" spans="2:37" x14ac:dyDescent="0.25">
      <c r="B30" s="100"/>
      <c r="C30" s="186"/>
      <c r="D30" s="127"/>
      <c r="E30" s="505"/>
      <c r="F30" s="505"/>
      <c r="G30" s="505"/>
      <c r="H30" s="506"/>
      <c r="I30" s="506"/>
      <c r="J30" s="227">
        <f t="shared" si="11"/>
        <v>0</v>
      </c>
      <c r="K30" s="99"/>
      <c r="L30" s="100"/>
      <c r="M30" s="506"/>
      <c r="N30" s="506"/>
      <c r="O30" s="227">
        <f t="shared" si="12"/>
        <v>0</v>
      </c>
      <c r="P30" s="99"/>
      <c r="Q30" s="100"/>
      <c r="R30" s="101"/>
      <c r="S30" s="101"/>
      <c r="T30" s="227">
        <f t="shared" si="13"/>
        <v>0</v>
      </c>
      <c r="U30" s="99"/>
      <c r="V30" s="260" t="s">
        <v>159</v>
      </c>
      <c r="W30" s="228">
        <f t="shared" si="1"/>
        <v>0</v>
      </c>
      <c r="X30" s="228">
        <f t="shared" si="2"/>
        <v>0</v>
      </c>
      <c r="Y30" s="228">
        <f t="shared" si="3"/>
        <v>0</v>
      </c>
      <c r="Z30" s="228">
        <f t="shared" si="4"/>
        <v>0</v>
      </c>
      <c r="AA30" s="228">
        <f t="shared" si="5"/>
        <v>0</v>
      </c>
      <c r="AB30" s="228">
        <f t="shared" si="6"/>
        <v>0</v>
      </c>
      <c r="AC30" s="228">
        <f t="shared" si="7"/>
        <v>0</v>
      </c>
      <c r="AD30" s="228">
        <f t="shared" si="8"/>
        <v>0</v>
      </c>
      <c r="AE30" s="228">
        <f t="shared" si="9"/>
        <v>0</v>
      </c>
      <c r="AF30" s="228">
        <f t="shared" si="10"/>
        <v>0</v>
      </c>
      <c r="AG30" s="229"/>
      <c r="AH30" s="510">
        <f t="shared" si="14"/>
        <v>0</v>
      </c>
      <c r="AI30" s="178"/>
      <c r="AJ30" s="171" t="str" cm="1">
        <f t="array" ref="AJ30">_xlfn.IFS(OR(AC30&gt;H30,AE30&gt;J30),"KO : Le montant retenu est supérieur au montant présenté. Merci de revoir la ligne de dépense ou plafonner son montant.",H30=0,"",AND(AC30=H30,AE30=J30),"OK",OR(AC30&lt;H30,AE30&lt;J30),"Montant instruit inférieur au montant présenté.")</f>
        <v/>
      </c>
      <c r="AK30" s="510">
        <f t="shared" si="15"/>
        <v>0</v>
      </c>
    </row>
    <row r="31" spans="2:37" x14ac:dyDescent="0.25">
      <c r="B31" s="100"/>
      <c r="C31" s="186"/>
      <c r="D31" s="127"/>
      <c r="E31" s="505"/>
      <c r="F31" s="505"/>
      <c r="G31" s="505"/>
      <c r="H31" s="506"/>
      <c r="I31" s="506"/>
      <c r="J31" s="227">
        <f t="shared" si="11"/>
        <v>0</v>
      </c>
      <c r="K31" s="99"/>
      <c r="L31" s="100"/>
      <c r="M31" s="506"/>
      <c r="N31" s="506"/>
      <c r="O31" s="227">
        <f t="shared" si="12"/>
        <v>0</v>
      </c>
      <c r="P31" s="99"/>
      <c r="Q31" s="100"/>
      <c r="R31" s="101"/>
      <c r="S31" s="101"/>
      <c r="T31" s="227">
        <f t="shared" si="13"/>
        <v>0</v>
      </c>
      <c r="U31" s="99"/>
      <c r="V31" s="260" t="s">
        <v>159</v>
      </c>
      <c r="W31" s="228">
        <f t="shared" si="1"/>
        <v>0</v>
      </c>
      <c r="X31" s="228">
        <f t="shared" si="2"/>
        <v>0</v>
      </c>
      <c r="Y31" s="228">
        <f t="shared" si="3"/>
        <v>0</v>
      </c>
      <c r="Z31" s="228">
        <f t="shared" si="4"/>
        <v>0</v>
      </c>
      <c r="AA31" s="228">
        <f t="shared" si="5"/>
        <v>0</v>
      </c>
      <c r="AB31" s="228">
        <f t="shared" si="6"/>
        <v>0</v>
      </c>
      <c r="AC31" s="228">
        <f t="shared" si="7"/>
        <v>0</v>
      </c>
      <c r="AD31" s="228">
        <f t="shared" si="8"/>
        <v>0</v>
      </c>
      <c r="AE31" s="228">
        <f t="shared" si="9"/>
        <v>0</v>
      </c>
      <c r="AF31" s="228">
        <f t="shared" si="10"/>
        <v>0</v>
      </c>
      <c r="AG31" s="229"/>
      <c r="AH31" s="510">
        <f t="shared" si="14"/>
        <v>0</v>
      </c>
      <c r="AI31" s="178"/>
      <c r="AJ31" s="171" t="str" cm="1">
        <f t="array" ref="AJ31">_xlfn.IFS(OR(AC31&gt;H31,AE31&gt;J31),"KO : Le montant retenu est supérieur au montant présenté. Merci de revoir la ligne de dépense ou plafonner son montant.",H31=0,"",AND(AC31=H31,AE31=J31),"OK",OR(AC31&lt;H31,AE31&lt;J31),"Montant instruit inférieur au montant présenté.")</f>
        <v/>
      </c>
      <c r="AK31" s="510">
        <f t="shared" si="15"/>
        <v>0</v>
      </c>
    </row>
    <row r="32" spans="2:37" x14ac:dyDescent="0.25">
      <c r="B32" s="100"/>
      <c r="C32" s="186"/>
      <c r="D32" s="127"/>
      <c r="E32" s="505"/>
      <c r="F32" s="505"/>
      <c r="G32" s="505"/>
      <c r="H32" s="506"/>
      <c r="I32" s="506"/>
      <c r="J32" s="227">
        <f t="shared" si="11"/>
        <v>0</v>
      </c>
      <c r="K32" s="99"/>
      <c r="L32" s="100"/>
      <c r="M32" s="506"/>
      <c r="N32" s="506"/>
      <c r="O32" s="227">
        <f t="shared" si="12"/>
        <v>0</v>
      </c>
      <c r="P32" s="99"/>
      <c r="Q32" s="100"/>
      <c r="R32" s="101"/>
      <c r="S32" s="101"/>
      <c r="T32" s="227">
        <f t="shared" si="13"/>
        <v>0</v>
      </c>
      <c r="U32" s="99"/>
      <c r="V32" s="261" t="s">
        <v>159</v>
      </c>
      <c r="W32" s="228">
        <f t="shared" si="1"/>
        <v>0</v>
      </c>
      <c r="X32" s="228">
        <f t="shared" si="2"/>
        <v>0</v>
      </c>
      <c r="Y32" s="228">
        <f t="shared" si="3"/>
        <v>0</v>
      </c>
      <c r="Z32" s="228">
        <f t="shared" si="4"/>
        <v>0</v>
      </c>
      <c r="AA32" s="228">
        <f t="shared" si="5"/>
        <v>0</v>
      </c>
      <c r="AB32" s="228">
        <f t="shared" si="6"/>
        <v>0</v>
      </c>
      <c r="AC32" s="228">
        <f t="shared" si="7"/>
        <v>0</v>
      </c>
      <c r="AD32" s="228">
        <f t="shared" si="8"/>
        <v>0</v>
      </c>
      <c r="AE32" s="228">
        <f t="shared" si="9"/>
        <v>0</v>
      </c>
      <c r="AF32" s="228">
        <f t="shared" si="10"/>
        <v>0</v>
      </c>
      <c r="AG32" s="229"/>
      <c r="AH32" s="510">
        <f t="shared" si="14"/>
        <v>0</v>
      </c>
      <c r="AI32" s="178"/>
      <c r="AJ32" s="171" t="str" cm="1">
        <f t="array" ref="AJ32">_xlfn.IFS(OR(AC32&gt;H32,AE32&gt;J32),"KO : Le montant retenu est supérieur au montant présenté. Merci de revoir la ligne de dépense ou plafonner son montant.",H32=0,"",AND(AC32=H32,AE32=J32),"OK",OR(AC32&lt;H32,AE32&lt;J32),"Montant instruit inférieur au montant présenté.")</f>
        <v/>
      </c>
      <c r="AK32" s="510">
        <f t="shared" si="15"/>
        <v>0</v>
      </c>
    </row>
    <row r="33" spans="2:37" x14ac:dyDescent="0.25">
      <c r="B33" s="100"/>
      <c r="C33" s="186"/>
      <c r="D33" s="127"/>
      <c r="E33" s="505"/>
      <c r="F33" s="505"/>
      <c r="G33" s="505"/>
      <c r="H33" s="506"/>
      <c r="I33" s="506"/>
      <c r="J33" s="227">
        <f t="shared" si="11"/>
        <v>0</v>
      </c>
      <c r="K33" s="99"/>
      <c r="L33" s="100"/>
      <c r="M33" s="506"/>
      <c r="N33" s="506"/>
      <c r="O33" s="227">
        <f t="shared" si="12"/>
        <v>0</v>
      </c>
      <c r="P33" s="99"/>
      <c r="Q33" s="100"/>
      <c r="R33" s="101"/>
      <c r="S33" s="101"/>
      <c r="T33" s="227">
        <f t="shared" si="13"/>
        <v>0</v>
      </c>
      <c r="U33" s="99"/>
      <c r="V33" s="260" t="s">
        <v>159</v>
      </c>
      <c r="W33" s="228">
        <f t="shared" si="1"/>
        <v>0</v>
      </c>
      <c r="X33" s="228">
        <f t="shared" si="2"/>
        <v>0</v>
      </c>
      <c r="Y33" s="228">
        <f t="shared" si="3"/>
        <v>0</v>
      </c>
      <c r="Z33" s="228">
        <f t="shared" si="4"/>
        <v>0</v>
      </c>
      <c r="AA33" s="228">
        <f t="shared" si="5"/>
        <v>0</v>
      </c>
      <c r="AB33" s="228">
        <f t="shared" si="6"/>
        <v>0</v>
      </c>
      <c r="AC33" s="228">
        <f t="shared" si="7"/>
        <v>0</v>
      </c>
      <c r="AD33" s="228">
        <f t="shared" si="8"/>
        <v>0</v>
      </c>
      <c r="AE33" s="228">
        <f t="shared" si="9"/>
        <v>0</v>
      </c>
      <c r="AF33" s="228">
        <f t="shared" si="10"/>
        <v>0</v>
      </c>
      <c r="AG33" s="229"/>
      <c r="AH33" s="510">
        <f t="shared" si="14"/>
        <v>0</v>
      </c>
      <c r="AI33" s="178"/>
      <c r="AJ33" s="171" t="str" cm="1">
        <f t="array" ref="AJ33">_xlfn.IFS(OR(AC33&gt;H33,AE33&gt;J33),"KO : Le montant retenu est supérieur au montant présenté. Merci de revoir la ligne de dépense ou plafonner son montant.",H33=0,"",AND(AC33=H33,AE33=J33),"OK",OR(AC33&lt;H33,AE33&lt;J33),"Montant instruit inférieur au montant présenté.")</f>
        <v/>
      </c>
      <c r="AK33" s="510">
        <f t="shared" si="15"/>
        <v>0</v>
      </c>
    </row>
    <row r="34" spans="2:37" ht="15.75" thickBot="1" x14ac:dyDescent="0.3">
      <c r="B34" s="230"/>
      <c r="C34" s="231"/>
      <c r="D34" s="232"/>
      <c r="E34" s="233"/>
      <c r="F34" s="234"/>
      <c r="G34" s="235" t="s">
        <v>183</v>
      </c>
      <c r="H34" s="511">
        <f>SUM(H14:H33)</f>
        <v>0</v>
      </c>
      <c r="I34" s="511">
        <f>SUM(I14:I33)</f>
        <v>0</v>
      </c>
      <c r="J34" s="511">
        <f>SUM(J14:J33)</f>
        <v>0</v>
      </c>
      <c r="K34" s="236"/>
      <c r="L34" s="237" t="s">
        <v>183</v>
      </c>
      <c r="M34" s="511">
        <f>SUM(M14:M33)</f>
        <v>0</v>
      </c>
      <c r="N34" s="511">
        <f t="shared" ref="N34:O34" si="16">SUM(N14:N33)</f>
        <v>0</v>
      </c>
      <c r="O34" s="511">
        <f t="shared" si="16"/>
        <v>0</v>
      </c>
      <c r="P34" s="236"/>
      <c r="Q34" s="238"/>
      <c r="R34" s="511">
        <f>SUM(R14:R33)</f>
        <v>0</v>
      </c>
      <c r="S34" s="511">
        <f>SUM(S14:S33)</f>
        <v>0</v>
      </c>
      <c r="T34" s="511">
        <f t="shared" ref="T34" si="17">SUM(T14:T33)</f>
        <v>0</v>
      </c>
      <c r="U34" s="239"/>
      <c r="V34" s="239"/>
      <c r="AB34" s="184" t="s">
        <v>183</v>
      </c>
      <c r="AC34" s="511">
        <f>SUM(AC14:AC33)</f>
        <v>0</v>
      </c>
      <c r="AD34" s="511">
        <f>SUM(AD14:AD33)</f>
        <v>0</v>
      </c>
      <c r="AE34" s="511">
        <f>SUM(AE14:AE33)</f>
        <v>0</v>
      </c>
      <c r="AG34" s="184" t="s">
        <v>183</v>
      </c>
      <c r="AH34" s="511">
        <f>SUM(AH14:AH33)</f>
        <v>0</v>
      </c>
      <c r="AI34" s="129"/>
      <c r="AJ34" s="184" t="s">
        <v>183</v>
      </c>
      <c r="AK34" s="511">
        <f>SUM(AK14:AK33)</f>
        <v>0</v>
      </c>
    </row>
    <row r="35" spans="2:37" x14ac:dyDescent="0.25">
      <c r="E35" s="204"/>
      <c r="F35" s="204"/>
      <c r="AH35" s="129"/>
      <c r="AI35" s="129"/>
      <c r="AJ35" s="129"/>
      <c r="AK35" s="129"/>
    </row>
    <row r="36" spans="2:37" x14ac:dyDescent="0.25">
      <c r="E36" s="204"/>
      <c r="F36" s="204"/>
      <c r="AH36" s="129"/>
      <c r="AI36" s="129"/>
      <c r="AJ36" s="129"/>
      <c r="AK36" s="129"/>
    </row>
    <row r="37" spans="2:37" ht="29.1" customHeight="1" x14ac:dyDescent="0.25">
      <c r="B37" s="596" t="s">
        <v>184</v>
      </c>
      <c r="C37" s="596"/>
      <c r="D37" s="596"/>
      <c r="E37" s="204"/>
      <c r="F37" s="204"/>
      <c r="AH37" s="129"/>
      <c r="AI37" s="129"/>
      <c r="AJ37" s="129"/>
      <c r="AK37" s="129"/>
    </row>
    <row r="38" spans="2:37" x14ac:dyDescent="0.25">
      <c r="E38" s="204"/>
      <c r="F38" s="204"/>
      <c r="AH38" s="129"/>
      <c r="AI38" s="129"/>
      <c r="AJ38" s="129"/>
      <c r="AK38" s="129"/>
    </row>
    <row r="39" spans="2:37" ht="26.45" customHeight="1" thickBot="1" x14ac:dyDescent="0.3">
      <c r="B39" s="597" t="s">
        <v>311</v>
      </c>
      <c r="C39" s="597"/>
      <c r="D39" s="597"/>
      <c r="E39" s="597"/>
      <c r="F39" s="597"/>
      <c r="G39" s="597"/>
      <c r="H39" s="597"/>
      <c r="I39" s="597"/>
      <c r="J39" s="597"/>
      <c r="K39" s="597"/>
      <c r="L39" s="597"/>
      <c r="M39" s="597"/>
      <c r="N39" s="597"/>
      <c r="O39" s="597"/>
      <c r="P39" s="597"/>
      <c r="Q39" s="597"/>
      <c r="R39" s="597"/>
      <c r="S39" s="597"/>
      <c r="T39" s="597"/>
      <c r="U39" s="597"/>
      <c r="V39" s="599"/>
      <c r="W39" s="609" t="s">
        <v>320</v>
      </c>
      <c r="X39" s="609"/>
      <c r="Y39" s="609"/>
      <c r="Z39" s="609"/>
      <c r="AA39" s="609"/>
      <c r="AB39" s="609"/>
      <c r="AC39" s="609"/>
      <c r="AD39" s="609"/>
      <c r="AE39" s="609"/>
      <c r="AF39" s="609"/>
      <c r="AG39" s="609"/>
      <c r="AH39" s="609"/>
      <c r="AI39" s="609"/>
      <c r="AJ39" s="609"/>
      <c r="AK39" s="609"/>
    </row>
    <row r="40" spans="2:37" s="243" customFormat="1" ht="51" customHeight="1" x14ac:dyDescent="0.25">
      <c r="B40" s="585" t="s">
        <v>170</v>
      </c>
      <c r="C40" s="241" t="s">
        <v>130</v>
      </c>
      <c r="D40" s="241" t="s">
        <v>131</v>
      </c>
      <c r="E40" s="593" t="s">
        <v>171</v>
      </c>
      <c r="F40" s="241" t="s">
        <v>135</v>
      </c>
      <c r="G40" s="590" t="s">
        <v>172</v>
      </c>
      <c r="H40" s="588"/>
      <c r="I40" s="588"/>
      <c r="J40" s="591"/>
      <c r="K40" s="592"/>
      <c r="L40" s="601" t="s">
        <v>326</v>
      </c>
      <c r="M40" s="602"/>
      <c r="N40" s="602"/>
      <c r="O40" s="602"/>
      <c r="P40" s="602"/>
      <c r="Q40" s="602"/>
      <c r="R40" s="602"/>
      <c r="S40" s="602"/>
      <c r="T40" s="602"/>
      <c r="U40" s="602"/>
      <c r="V40" s="589" t="s">
        <v>141</v>
      </c>
      <c r="W40" s="605" t="s">
        <v>322</v>
      </c>
      <c r="X40" s="207" t="s">
        <v>130</v>
      </c>
      <c r="Y40" s="207" t="s">
        <v>131</v>
      </c>
      <c r="Z40" s="606" t="s">
        <v>323</v>
      </c>
      <c r="AA40" s="207" t="s">
        <v>135</v>
      </c>
      <c r="AB40" s="606" t="s">
        <v>324</v>
      </c>
      <c r="AC40" s="606"/>
      <c r="AD40" s="606"/>
      <c r="AE40" s="606"/>
      <c r="AF40" s="606"/>
      <c r="AG40" s="207" t="s">
        <v>321</v>
      </c>
      <c r="AH40" s="152" t="s">
        <v>313</v>
      </c>
      <c r="AI40" s="153" t="s">
        <v>314</v>
      </c>
      <c r="AJ40" s="153" t="s">
        <v>301</v>
      </c>
      <c r="AK40" s="154" t="s">
        <v>299</v>
      </c>
    </row>
    <row r="41" spans="2:37" ht="132.94999999999999" customHeight="1" x14ac:dyDescent="0.25">
      <c r="B41" s="586"/>
      <c r="C41" s="208" t="s">
        <v>143</v>
      </c>
      <c r="D41" s="208" t="s">
        <v>144</v>
      </c>
      <c r="E41" s="589"/>
      <c r="F41" s="208" t="s">
        <v>173</v>
      </c>
      <c r="G41" s="213" t="s">
        <v>174</v>
      </c>
      <c r="H41" s="209" t="s">
        <v>175</v>
      </c>
      <c r="I41" s="209" t="s">
        <v>176</v>
      </c>
      <c r="J41" s="210" t="s">
        <v>177</v>
      </c>
      <c r="K41" s="210" t="s">
        <v>178</v>
      </c>
      <c r="L41" s="244" t="s">
        <v>174</v>
      </c>
      <c r="M41" s="209" t="s">
        <v>175</v>
      </c>
      <c r="N41" s="209" t="s">
        <v>176</v>
      </c>
      <c r="O41" s="210" t="s">
        <v>177</v>
      </c>
      <c r="P41" s="210" t="s">
        <v>178</v>
      </c>
      <c r="Q41" s="244" t="s">
        <v>174</v>
      </c>
      <c r="R41" s="209" t="s">
        <v>175</v>
      </c>
      <c r="S41" s="209" t="s">
        <v>176</v>
      </c>
      <c r="T41" s="210" t="s">
        <v>177</v>
      </c>
      <c r="U41" s="210" t="s">
        <v>178</v>
      </c>
      <c r="V41" s="589"/>
      <c r="W41" s="605"/>
      <c r="X41" s="214" t="s">
        <v>302</v>
      </c>
      <c r="Y41" s="214" t="s">
        <v>302</v>
      </c>
      <c r="Z41" s="606"/>
      <c r="AA41" s="214" t="s">
        <v>302</v>
      </c>
      <c r="AB41" s="215" t="s">
        <v>174</v>
      </c>
      <c r="AC41" s="215" t="s">
        <v>175</v>
      </c>
      <c r="AD41" s="215" t="s">
        <v>176</v>
      </c>
      <c r="AE41" s="215" t="s">
        <v>177</v>
      </c>
      <c r="AF41" s="215" t="s">
        <v>178</v>
      </c>
      <c r="AG41" s="214" t="s">
        <v>325</v>
      </c>
      <c r="AH41" s="509" t="s">
        <v>318</v>
      </c>
      <c r="AI41" s="160" t="s">
        <v>303</v>
      </c>
      <c r="AJ41" s="160" t="s">
        <v>304</v>
      </c>
      <c r="AK41" s="161" t="s">
        <v>305</v>
      </c>
    </row>
    <row r="42" spans="2:37" s="216" customFormat="1" ht="30" x14ac:dyDescent="0.25">
      <c r="B42" s="217" t="s">
        <v>153</v>
      </c>
      <c r="C42" s="217" t="s">
        <v>154</v>
      </c>
      <c r="D42" s="217" t="s">
        <v>155</v>
      </c>
      <c r="E42" s="218" t="s">
        <v>185</v>
      </c>
      <c r="F42" s="218" t="s">
        <v>158</v>
      </c>
      <c r="G42" s="218">
        <v>145893</v>
      </c>
      <c r="H42" s="219" t="s">
        <v>274</v>
      </c>
      <c r="I42" s="219" t="s">
        <v>273</v>
      </c>
      <c r="J42" s="220" t="s">
        <v>272</v>
      </c>
      <c r="K42" s="221" t="s">
        <v>186</v>
      </c>
      <c r="L42" s="217">
        <v>3164</v>
      </c>
      <c r="M42" s="219" t="s">
        <v>271</v>
      </c>
      <c r="N42" s="219" t="s">
        <v>270</v>
      </c>
      <c r="O42" s="220" t="s">
        <v>269</v>
      </c>
      <c r="P42" s="223" t="s">
        <v>187</v>
      </c>
      <c r="Q42" s="245">
        <v>3165</v>
      </c>
      <c r="R42" s="246" t="s">
        <v>268</v>
      </c>
      <c r="S42" s="246" t="s">
        <v>267</v>
      </c>
      <c r="T42" s="247" t="s">
        <v>266</v>
      </c>
      <c r="U42" s="248" t="s">
        <v>182</v>
      </c>
      <c r="V42" s="249" t="s">
        <v>159</v>
      </c>
      <c r="W42" s="250"/>
      <c r="X42" s="250"/>
      <c r="Y42" s="250"/>
      <c r="Z42" s="250"/>
      <c r="AA42" s="250"/>
      <c r="AB42" s="250"/>
      <c r="AC42" s="250"/>
      <c r="AD42" s="250"/>
      <c r="AE42" s="250"/>
      <c r="AF42" s="250"/>
      <c r="AG42" s="223" t="s">
        <v>158</v>
      </c>
      <c r="AH42" s="224"/>
      <c r="AI42" s="224"/>
      <c r="AJ42" s="225"/>
      <c r="AK42" s="226"/>
    </row>
    <row r="43" spans="2:37" x14ac:dyDescent="0.25">
      <c r="B43" s="100"/>
      <c r="C43" s="186"/>
      <c r="D43" s="127"/>
      <c r="E43" s="505"/>
      <c r="F43" s="505"/>
      <c r="G43" s="505"/>
      <c r="H43" s="506"/>
      <c r="I43" s="506"/>
      <c r="J43" s="227">
        <f>H43+I43</f>
        <v>0</v>
      </c>
      <c r="K43" s="99"/>
      <c r="L43" s="100"/>
      <c r="M43" s="506"/>
      <c r="N43" s="506"/>
      <c r="O43" s="227">
        <f>M43+N43</f>
        <v>0</v>
      </c>
      <c r="P43" s="102"/>
      <c r="Q43" s="101"/>
      <c r="R43" s="101"/>
      <c r="S43" s="101"/>
      <c r="T43" s="227">
        <f>R43+S43</f>
        <v>0</v>
      </c>
      <c r="U43" s="101"/>
      <c r="V43" s="260" t="s">
        <v>159</v>
      </c>
      <c r="W43" s="229"/>
      <c r="X43" s="229"/>
      <c r="Y43" s="229"/>
      <c r="Z43" s="229"/>
      <c r="AA43" s="229"/>
      <c r="AB43" s="229"/>
      <c r="AC43" s="229"/>
      <c r="AD43" s="229"/>
      <c r="AE43" s="229"/>
      <c r="AF43" s="229"/>
      <c r="AG43" s="229"/>
      <c r="AH43" s="510">
        <f>IF(AE43=0,AC43,AE43)</f>
        <v>0</v>
      </c>
      <c r="AI43" s="178"/>
      <c r="AJ43" s="171" t="str" cm="1">
        <f t="array" ref="AJ43">_xlfn.IFS(OR(AC43&gt;H43,AE43&gt;J43),"KO : Le montant retenu est supérieur au montant présenté. Merci de revoir la ligne de dépense ou plafonner son montant.",H43=0,"",AND(AC43=H43,AE43=J43),"OK",OR(AC43&lt;H43,AE43&lt;J43),"Montant instruit inférieur au montant présenté.")</f>
        <v/>
      </c>
      <c r="AK43" s="510">
        <f>IF(J43=0,H43-AH43,J43-AH43)</f>
        <v>0</v>
      </c>
    </row>
    <row r="44" spans="2:37" x14ac:dyDescent="0.25">
      <c r="B44" s="100"/>
      <c r="C44" s="186"/>
      <c r="D44" s="127"/>
      <c r="E44" s="505"/>
      <c r="F44" s="505"/>
      <c r="G44" s="505"/>
      <c r="H44" s="506"/>
      <c r="I44" s="506"/>
      <c r="J44" s="227">
        <f t="shared" ref="J44:J62" si="18">H44+I44</f>
        <v>0</v>
      </c>
      <c r="K44" s="99"/>
      <c r="L44" s="100"/>
      <c r="M44" s="506"/>
      <c r="N44" s="506"/>
      <c r="O44" s="227">
        <f t="shared" ref="O44:O62" si="19">M44+N44</f>
        <v>0</v>
      </c>
      <c r="P44" s="103"/>
      <c r="Q44" s="101"/>
      <c r="R44" s="101"/>
      <c r="S44" s="101"/>
      <c r="T44" s="227">
        <f t="shared" ref="T44:T62" si="20">R44+S44</f>
        <v>0</v>
      </c>
      <c r="U44" s="101"/>
      <c r="V44" s="261" t="s">
        <v>159</v>
      </c>
      <c r="W44" s="229"/>
      <c r="X44" s="229"/>
      <c r="Y44" s="229"/>
      <c r="Z44" s="229"/>
      <c r="AA44" s="229"/>
      <c r="AB44" s="229"/>
      <c r="AC44" s="229"/>
      <c r="AD44" s="229"/>
      <c r="AE44" s="229"/>
      <c r="AF44" s="229"/>
      <c r="AG44" s="229"/>
      <c r="AH44" s="510">
        <f t="shared" ref="AH44:AH62" si="21">IF(AE44=0,AC44,AE44)</f>
        <v>0</v>
      </c>
      <c r="AI44" s="178"/>
      <c r="AJ44" s="171" t="str" cm="1">
        <f t="array" ref="AJ44">_xlfn.IFS(OR(AC44&gt;H44,AE44&gt;J44),"KO : Le montant retenu est supérieur au montant présenté. Merci de revoir la ligne de dépense ou plafonner son montant.",H44=0,"",AND(AC44=H44,AE44=J44),"OK",OR(AC44&lt;H44,AE44&lt;J44),"Montant instruit inférieur au montant présenté.")</f>
        <v/>
      </c>
      <c r="AK44" s="510">
        <f t="shared" ref="AK44:AK62" si="22">IF(J44=0,H44-AH44,J44-AH44)</f>
        <v>0</v>
      </c>
    </row>
    <row r="45" spans="2:37" x14ac:dyDescent="0.25">
      <c r="B45" s="100"/>
      <c r="C45" s="186"/>
      <c r="D45" s="127"/>
      <c r="E45" s="505"/>
      <c r="F45" s="505"/>
      <c r="G45" s="505"/>
      <c r="H45" s="506"/>
      <c r="I45" s="506"/>
      <c r="J45" s="227">
        <f t="shared" si="18"/>
        <v>0</v>
      </c>
      <c r="K45" s="99"/>
      <c r="L45" s="100"/>
      <c r="M45" s="506"/>
      <c r="N45" s="506"/>
      <c r="O45" s="227">
        <f t="shared" si="19"/>
        <v>0</v>
      </c>
      <c r="P45" s="103"/>
      <c r="Q45" s="101"/>
      <c r="R45" s="101"/>
      <c r="S45" s="101"/>
      <c r="T45" s="227">
        <f t="shared" si="20"/>
        <v>0</v>
      </c>
      <c r="U45" s="101"/>
      <c r="V45" s="260" t="s">
        <v>159</v>
      </c>
      <c r="W45" s="229"/>
      <c r="X45" s="229"/>
      <c r="Y45" s="229"/>
      <c r="Z45" s="229"/>
      <c r="AA45" s="229"/>
      <c r="AB45" s="229"/>
      <c r="AC45" s="229"/>
      <c r="AD45" s="229"/>
      <c r="AE45" s="229"/>
      <c r="AF45" s="229"/>
      <c r="AG45" s="229"/>
      <c r="AH45" s="510">
        <f t="shared" si="21"/>
        <v>0</v>
      </c>
      <c r="AI45" s="178"/>
      <c r="AJ45" s="171" t="str" cm="1">
        <f t="array" ref="AJ45">_xlfn.IFS(OR(AC45&gt;H45,AE45&gt;J45),"KO : Le montant retenu est supérieur au montant présenté. Merci de revoir la ligne de dépense ou plafonner son montant.",H45=0,"",AND(AC45=H45,AE45=J45),"OK",OR(AC45&lt;H45,AE45&lt;J45),"Montant instruit inférieur au montant présenté.")</f>
        <v/>
      </c>
      <c r="AK45" s="510">
        <f t="shared" si="22"/>
        <v>0</v>
      </c>
    </row>
    <row r="46" spans="2:37" x14ac:dyDescent="0.25">
      <c r="B46" s="100"/>
      <c r="C46" s="186"/>
      <c r="D46" s="127"/>
      <c r="E46" s="505"/>
      <c r="F46" s="505"/>
      <c r="G46" s="505"/>
      <c r="H46" s="506"/>
      <c r="I46" s="506"/>
      <c r="J46" s="227">
        <f t="shared" si="18"/>
        <v>0</v>
      </c>
      <c r="K46" s="99"/>
      <c r="L46" s="100"/>
      <c r="M46" s="506"/>
      <c r="N46" s="506"/>
      <c r="O46" s="227">
        <f t="shared" si="19"/>
        <v>0</v>
      </c>
      <c r="P46" s="103"/>
      <c r="Q46" s="101"/>
      <c r="R46" s="101"/>
      <c r="S46" s="101"/>
      <c r="T46" s="227">
        <f t="shared" si="20"/>
        <v>0</v>
      </c>
      <c r="U46" s="101"/>
      <c r="V46" s="262" t="s">
        <v>159</v>
      </c>
      <c r="W46" s="229"/>
      <c r="X46" s="229"/>
      <c r="Y46" s="229"/>
      <c r="Z46" s="229"/>
      <c r="AA46" s="229"/>
      <c r="AB46" s="229"/>
      <c r="AC46" s="229"/>
      <c r="AD46" s="229"/>
      <c r="AE46" s="229"/>
      <c r="AF46" s="229"/>
      <c r="AG46" s="229"/>
      <c r="AH46" s="510">
        <f t="shared" si="21"/>
        <v>0</v>
      </c>
      <c r="AI46" s="178"/>
      <c r="AJ46" s="171" t="str" cm="1">
        <f t="array" ref="AJ46">_xlfn.IFS(OR(AC46&gt;H46,AE46&gt;J46),"KO : Le montant retenu est supérieur au montant présenté. Merci de revoir la ligne de dépense ou plafonner son montant.",H46=0,"",AND(AC46=H46,AE46=J46),"OK",OR(AC46&lt;H46,AE46&lt;J46),"Montant instruit inférieur au montant présenté.")</f>
        <v/>
      </c>
      <c r="AK46" s="510">
        <f t="shared" si="22"/>
        <v>0</v>
      </c>
    </row>
    <row r="47" spans="2:37" x14ac:dyDescent="0.25">
      <c r="B47" s="100"/>
      <c r="C47" s="186"/>
      <c r="D47" s="127"/>
      <c r="E47" s="505"/>
      <c r="F47" s="505"/>
      <c r="G47" s="505"/>
      <c r="H47" s="506"/>
      <c r="I47" s="506"/>
      <c r="J47" s="227">
        <f t="shared" si="18"/>
        <v>0</v>
      </c>
      <c r="K47" s="99"/>
      <c r="L47" s="100"/>
      <c r="M47" s="506"/>
      <c r="N47" s="506"/>
      <c r="O47" s="227">
        <f t="shared" si="19"/>
        <v>0</v>
      </c>
      <c r="P47" s="103"/>
      <c r="Q47" s="101"/>
      <c r="R47" s="101"/>
      <c r="S47" s="101"/>
      <c r="T47" s="227">
        <f t="shared" si="20"/>
        <v>0</v>
      </c>
      <c r="U47" s="101"/>
      <c r="V47" s="260" t="s">
        <v>159</v>
      </c>
      <c r="W47" s="229"/>
      <c r="X47" s="229"/>
      <c r="Y47" s="229"/>
      <c r="Z47" s="229"/>
      <c r="AA47" s="229"/>
      <c r="AB47" s="229"/>
      <c r="AC47" s="229"/>
      <c r="AD47" s="229"/>
      <c r="AE47" s="229"/>
      <c r="AF47" s="229"/>
      <c r="AG47" s="229"/>
      <c r="AH47" s="510">
        <f t="shared" si="21"/>
        <v>0</v>
      </c>
      <c r="AI47" s="178"/>
      <c r="AJ47" s="171" t="str" cm="1">
        <f t="array" ref="AJ47">_xlfn.IFS(OR(AC47&gt;H47,AE47&gt;J47),"KO : Le montant retenu est supérieur au montant présenté. Merci de revoir la ligne de dépense ou plafonner son montant.",H47=0,"",AND(AC47=H47,AE47=J47),"OK",OR(AC47&lt;H47,AE47&lt;J47),"Montant instruit inférieur au montant présenté.")</f>
        <v/>
      </c>
      <c r="AK47" s="510">
        <f t="shared" si="22"/>
        <v>0</v>
      </c>
    </row>
    <row r="48" spans="2:37" x14ac:dyDescent="0.25">
      <c r="B48" s="100"/>
      <c r="C48" s="186"/>
      <c r="D48" s="127"/>
      <c r="E48" s="505"/>
      <c r="F48" s="505"/>
      <c r="G48" s="505"/>
      <c r="H48" s="506"/>
      <c r="I48" s="506"/>
      <c r="J48" s="227">
        <f t="shared" si="18"/>
        <v>0</v>
      </c>
      <c r="K48" s="99"/>
      <c r="L48" s="100"/>
      <c r="M48" s="506"/>
      <c r="N48" s="506"/>
      <c r="O48" s="227">
        <f t="shared" si="19"/>
        <v>0</v>
      </c>
      <c r="P48" s="103"/>
      <c r="Q48" s="101"/>
      <c r="R48" s="101"/>
      <c r="S48" s="101"/>
      <c r="T48" s="227">
        <f t="shared" si="20"/>
        <v>0</v>
      </c>
      <c r="U48" s="101"/>
      <c r="V48" s="260" t="s">
        <v>159</v>
      </c>
      <c r="W48" s="229"/>
      <c r="X48" s="229"/>
      <c r="Y48" s="229"/>
      <c r="Z48" s="229"/>
      <c r="AA48" s="229"/>
      <c r="AB48" s="229"/>
      <c r="AC48" s="229"/>
      <c r="AD48" s="229"/>
      <c r="AE48" s="229"/>
      <c r="AF48" s="229"/>
      <c r="AG48" s="229"/>
      <c r="AH48" s="510">
        <f t="shared" si="21"/>
        <v>0</v>
      </c>
      <c r="AI48" s="178"/>
      <c r="AJ48" s="171" t="str" cm="1">
        <f t="array" ref="AJ48">_xlfn.IFS(OR(AC48&gt;H48,AE48&gt;J48),"KO : Le montant retenu est supérieur au montant présenté. Merci de revoir la ligne de dépense ou plafonner son montant.",H48=0,"",AND(AC48=H48,AE48=J48),"OK",OR(AC48&lt;H48,AE48&lt;J48),"Montant instruit inférieur au montant présenté.")</f>
        <v/>
      </c>
      <c r="AK48" s="510">
        <f t="shared" si="22"/>
        <v>0</v>
      </c>
    </row>
    <row r="49" spans="2:37" x14ac:dyDescent="0.25">
      <c r="B49" s="100"/>
      <c r="C49" s="186"/>
      <c r="D49" s="127"/>
      <c r="E49" s="505"/>
      <c r="F49" s="505"/>
      <c r="G49" s="505"/>
      <c r="H49" s="506"/>
      <c r="I49" s="506"/>
      <c r="J49" s="227">
        <f t="shared" si="18"/>
        <v>0</v>
      </c>
      <c r="K49" s="99"/>
      <c r="L49" s="100"/>
      <c r="M49" s="506"/>
      <c r="N49" s="506"/>
      <c r="O49" s="227">
        <f t="shared" si="19"/>
        <v>0</v>
      </c>
      <c r="P49" s="103"/>
      <c r="Q49" s="101"/>
      <c r="R49" s="101"/>
      <c r="S49" s="101"/>
      <c r="T49" s="227">
        <f t="shared" si="20"/>
        <v>0</v>
      </c>
      <c r="U49" s="101"/>
      <c r="V49" s="260" t="s">
        <v>159</v>
      </c>
      <c r="W49" s="229"/>
      <c r="X49" s="229"/>
      <c r="Y49" s="229"/>
      <c r="Z49" s="229"/>
      <c r="AA49" s="229"/>
      <c r="AB49" s="229"/>
      <c r="AC49" s="229"/>
      <c r="AD49" s="229"/>
      <c r="AE49" s="229"/>
      <c r="AF49" s="229"/>
      <c r="AG49" s="229"/>
      <c r="AH49" s="510">
        <f t="shared" si="21"/>
        <v>0</v>
      </c>
      <c r="AI49" s="178"/>
      <c r="AJ49" s="171" t="str" cm="1">
        <f t="array" ref="AJ49">_xlfn.IFS(OR(AC49&gt;H49,AE49&gt;J49),"KO : Le montant retenu est supérieur au montant présenté. Merci de revoir la ligne de dépense ou plafonner son montant.",H49=0,"",AND(AC49=H49,AE49=J49),"OK",OR(AC49&lt;H49,AE49&lt;J49),"Montant instruit inférieur au montant présenté.")</f>
        <v/>
      </c>
      <c r="AK49" s="510">
        <f t="shared" si="22"/>
        <v>0</v>
      </c>
    </row>
    <row r="50" spans="2:37" x14ac:dyDescent="0.25">
      <c r="B50" s="100"/>
      <c r="C50" s="186"/>
      <c r="D50" s="127"/>
      <c r="E50" s="505"/>
      <c r="F50" s="505"/>
      <c r="G50" s="505"/>
      <c r="H50" s="506"/>
      <c r="I50" s="506"/>
      <c r="J50" s="227">
        <f t="shared" si="18"/>
        <v>0</v>
      </c>
      <c r="K50" s="99"/>
      <c r="L50" s="100"/>
      <c r="M50" s="506"/>
      <c r="N50" s="506"/>
      <c r="O50" s="227">
        <f t="shared" si="19"/>
        <v>0</v>
      </c>
      <c r="P50" s="103"/>
      <c r="Q50" s="101"/>
      <c r="R50" s="101"/>
      <c r="S50" s="101"/>
      <c r="T50" s="227">
        <f t="shared" si="20"/>
        <v>0</v>
      </c>
      <c r="U50" s="101"/>
      <c r="V50" s="260" t="s">
        <v>159</v>
      </c>
      <c r="W50" s="229"/>
      <c r="X50" s="229"/>
      <c r="Y50" s="229"/>
      <c r="Z50" s="229"/>
      <c r="AA50" s="229"/>
      <c r="AB50" s="229"/>
      <c r="AC50" s="229"/>
      <c r="AD50" s="229"/>
      <c r="AE50" s="229"/>
      <c r="AF50" s="229"/>
      <c r="AG50" s="229"/>
      <c r="AH50" s="510">
        <f t="shared" si="21"/>
        <v>0</v>
      </c>
      <c r="AI50" s="178"/>
      <c r="AJ50" s="171" t="str" cm="1">
        <f t="array" ref="AJ50">_xlfn.IFS(OR(AC50&gt;H50,AE50&gt;J50),"KO : Le montant retenu est supérieur au montant présenté. Merci de revoir la ligne de dépense ou plafonner son montant.",H50=0,"",AND(AC50=H50,AE50=J50),"OK",OR(AC50&lt;H50,AE50&lt;J50),"Montant instruit inférieur au montant présenté.")</f>
        <v/>
      </c>
      <c r="AK50" s="510">
        <f t="shared" si="22"/>
        <v>0</v>
      </c>
    </row>
    <row r="51" spans="2:37" x14ac:dyDescent="0.25">
      <c r="B51" s="100"/>
      <c r="C51" s="186"/>
      <c r="D51" s="127"/>
      <c r="E51" s="505"/>
      <c r="F51" s="505"/>
      <c r="G51" s="505"/>
      <c r="H51" s="506"/>
      <c r="I51" s="506"/>
      <c r="J51" s="227">
        <f t="shared" si="18"/>
        <v>0</v>
      </c>
      <c r="K51" s="99"/>
      <c r="L51" s="100"/>
      <c r="M51" s="506"/>
      <c r="N51" s="506"/>
      <c r="O51" s="227">
        <f t="shared" si="19"/>
        <v>0</v>
      </c>
      <c r="P51" s="103"/>
      <c r="Q51" s="101"/>
      <c r="R51" s="101"/>
      <c r="S51" s="101"/>
      <c r="T51" s="227">
        <f t="shared" si="20"/>
        <v>0</v>
      </c>
      <c r="U51" s="101"/>
      <c r="V51" s="260" t="s">
        <v>159</v>
      </c>
      <c r="W51" s="229"/>
      <c r="X51" s="229"/>
      <c r="Y51" s="229"/>
      <c r="Z51" s="229"/>
      <c r="AA51" s="229"/>
      <c r="AB51" s="229"/>
      <c r="AC51" s="229"/>
      <c r="AD51" s="229"/>
      <c r="AE51" s="229"/>
      <c r="AF51" s="229"/>
      <c r="AG51" s="229"/>
      <c r="AH51" s="510">
        <f t="shared" si="21"/>
        <v>0</v>
      </c>
      <c r="AI51" s="178"/>
      <c r="AJ51" s="171" t="str" cm="1">
        <f t="array" ref="AJ51">_xlfn.IFS(OR(AC51&gt;H51,AE51&gt;J51),"KO : Le montant retenu est supérieur au montant présenté. Merci de revoir la ligne de dépense ou plafonner son montant.",H51=0,"",AND(AC51=H51,AE51=J51),"OK",OR(AC51&lt;H51,AE51&lt;J51),"Montant instruit inférieur au montant présenté.")</f>
        <v/>
      </c>
      <c r="AK51" s="510">
        <f t="shared" si="22"/>
        <v>0</v>
      </c>
    </row>
    <row r="52" spans="2:37" x14ac:dyDescent="0.25">
      <c r="B52" s="100"/>
      <c r="C52" s="186"/>
      <c r="D52" s="127"/>
      <c r="E52" s="505"/>
      <c r="F52" s="505"/>
      <c r="G52" s="505"/>
      <c r="H52" s="506"/>
      <c r="I52" s="506"/>
      <c r="J52" s="227">
        <f t="shared" si="18"/>
        <v>0</v>
      </c>
      <c r="K52" s="99"/>
      <c r="L52" s="100"/>
      <c r="M52" s="506"/>
      <c r="N52" s="506"/>
      <c r="O52" s="227">
        <f t="shared" si="19"/>
        <v>0</v>
      </c>
      <c r="P52" s="103"/>
      <c r="Q52" s="101"/>
      <c r="R52" s="101"/>
      <c r="S52" s="101"/>
      <c r="T52" s="227">
        <f t="shared" si="20"/>
        <v>0</v>
      </c>
      <c r="U52" s="101"/>
      <c r="V52" s="260" t="s">
        <v>159</v>
      </c>
      <c r="W52" s="229"/>
      <c r="X52" s="229"/>
      <c r="Y52" s="229"/>
      <c r="Z52" s="229"/>
      <c r="AA52" s="229"/>
      <c r="AB52" s="229"/>
      <c r="AC52" s="229"/>
      <c r="AD52" s="229"/>
      <c r="AE52" s="229"/>
      <c r="AF52" s="229"/>
      <c r="AG52" s="229"/>
      <c r="AH52" s="510">
        <f t="shared" si="21"/>
        <v>0</v>
      </c>
      <c r="AI52" s="178"/>
      <c r="AJ52" s="171" t="str" cm="1">
        <f t="array" ref="AJ52">_xlfn.IFS(OR(AC52&gt;H52,AE52&gt;J52),"KO : Le montant retenu est supérieur au montant présenté. Merci de revoir la ligne de dépense ou plafonner son montant.",H52=0,"",AND(AC52=H52,AE52=J52),"OK",OR(AC52&lt;H52,AE52&lt;J52),"Montant instruit inférieur au montant présenté.")</f>
        <v/>
      </c>
      <c r="AK52" s="510">
        <f t="shared" si="22"/>
        <v>0</v>
      </c>
    </row>
    <row r="53" spans="2:37" x14ac:dyDescent="0.25">
      <c r="B53" s="100"/>
      <c r="C53" s="186"/>
      <c r="D53" s="127"/>
      <c r="E53" s="505"/>
      <c r="F53" s="505"/>
      <c r="G53" s="505"/>
      <c r="H53" s="506"/>
      <c r="I53" s="506"/>
      <c r="J53" s="227">
        <f t="shared" si="18"/>
        <v>0</v>
      </c>
      <c r="K53" s="99"/>
      <c r="L53" s="100"/>
      <c r="M53" s="506"/>
      <c r="N53" s="506"/>
      <c r="O53" s="227">
        <f t="shared" si="19"/>
        <v>0</v>
      </c>
      <c r="P53" s="103"/>
      <c r="Q53" s="101"/>
      <c r="R53" s="101"/>
      <c r="S53" s="101"/>
      <c r="T53" s="227">
        <f t="shared" si="20"/>
        <v>0</v>
      </c>
      <c r="U53" s="101"/>
      <c r="V53" s="260" t="s">
        <v>159</v>
      </c>
      <c r="W53" s="229"/>
      <c r="X53" s="229"/>
      <c r="Y53" s="229"/>
      <c r="Z53" s="229"/>
      <c r="AA53" s="229"/>
      <c r="AB53" s="229"/>
      <c r="AC53" s="229"/>
      <c r="AD53" s="229"/>
      <c r="AE53" s="229"/>
      <c r="AF53" s="229"/>
      <c r="AG53" s="229"/>
      <c r="AH53" s="510">
        <f t="shared" si="21"/>
        <v>0</v>
      </c>
      <c r="AI53" s="178"/>
      <c r="AJ53" s="171" t="str" cm="1">
        <f t="array" ref="AJ53">_xlfn.IFS(OR(AC53&gt;H53,AE53&gt;J53),"KO : Le montant retenu est supérieur au montant présenté. Merci de revoir la ligne de dépense ou plafonner son montant.",H53=0,"",AND(AC53=H53,AE53=J53),"OK",OR(AC53&lt;H53,AE53&lt;J53),"Montant instruit inférieur au montant présenté.")</f>
        <v/>
      </c>
      <c r="AK53" s="510">
        <f t="shared" si="22"/>
        <v>0</v>
      </c>
    </row>
    <row r="54" spans="2:37" x14ac:dyDescent="0.25">
      <c r="B54" s="100"/>
      <c r="C54" s="186"/>
      <c r="D54" s="127"/>
      <c r="E54" s="505"/>
      <c r="F54" s="505"/>
      <c r="G54" s="505"/>
      <c r="H54" s="506"/>
      <c r="I54" s="506"/>
      <c r="J54" s="227">
        <f t="shared" si="18"/>
        <v>0</v>
      </c>
      <c r="K54" s="99"/>
      <c r="L54" s="100"/>
      <c r="M54" s="506"/>
      <c r="N54" s="506"/>
      <c r="O54" s="227">
        <f t="shared" si="19"/>
        <v>0</v>
      </c>
      <c r="P54" s="103"/>
      <c r="Q54" s="101"/>
      <c r="R54" s="101"/>
      <c r="S54" s="101"/>
      <c r="T54" s="227">
        <f t="shared" si="20"/>
        <v>0</v>
      </c>
      <c r="U54" s="101"/>
      <c r="V54" s="260" t="s">
        <v>159</v>
      </c>
      <c r="W54" s="229"/>
      <c r="X54" s="229"/>
      <c r="Y54" s="229"/>
      <c r="Z54" s="229"/>
      <c r="AA54" s="229"/>
      <c r="AB54" s="229"/>
      <c r="AC54" s="229"/>
      <c r="AD54" s="229"/>
      <c r="AE54" s="229"/>
      <c r="AF54" s="229"/>
      <c r="AG54" s="229"/>
      <c r="AH54" s="510">
        <f t="shared" si="21"/>
        <v>0</v>
      </c>
      <c r="AI54" s="178"/>
      <c r="AJ54" s="171" t="str" cm="1">
        <f t="array" ref="AJ54">_xlfn.IFS(OR(AC54&gt;H54,AE54&gt;J54),"KO : Le montant retenu est supérieur au montant présenté. Merci de revoir la ligne de dépense ou plafonner son montant.",H54=0,"",AND(AC54=H54,AE54=J54),"OK",OR(AC54&lt;H54,AE54&lt;J54),"Montant instruit inférieur au montant présenté.")</f>
        <v/>
      </c>
      <c r="AK54" s="510">
        <f t="shared" si="22"/>
        <v>0</v>
      </c>
    </row>
    <row r="55" spans="2:37" x14ac:dyDescent="0.25">
      <c r="B55" s="100"/>
      <c r="C55" s="186"/>
      <c r="D55" s="127"/>
      <c r="E55" s="505"/>
      <c r="F55" s="505"/>
      <c r="G55" s="505"/>
      <c r="H55" s="506"/>
      <c r="I55" s="506"/>
      <c r="J55" s="227">
        <f t="shared" si="18"/>
        <v>0</v>
      </c>
      <c r="K55" s="99"/>
      <c r="L55" s="100"/>
      <c r="M55" s="506"/>
      <c r="N55" s="506"/>
      <c r="O55" s="227">
        <f t="shared" si="19"/>
        <v>0</v>
      </c>
      <c r="P55" s="103"/>
      <c r="Q55" s="101"/>
      <c r="R55" s="101"/>
      <c r="S55" s="101"/>
      <c r="T55" s="227">
        <f t="shared" si="20"/>
        <v>0</v>
      </c>
      <c r="U55" s="101"/>
      <c r="V55" s="260" t="s">
        <v>159</v>
      </c>
      <c r="W55" s="229"/>
      <c r="X55" s="229"/>
      <c r="Y55" s="229"/>
      <c r="Z55" s="229"/>
      <c r="AA55" s="229"/>
      <c r="AB55" s="229"/>
      <c r="AC55" s="229"/>
      <c r="AD55" s="229"/>
      <c r="AE55" s="229"/>
      <c r="AF55" s="229"/>
      <c r="AG55" s="229"/>
      <c r="AH55" s="510">
        <f t="shared" si="21"/>
        <v>0</v>
      </c>
      <c r="AI55" s="178"/>
      <c r="AJ55" s="171" t="str" cm="1">
        <f t="array" ref="AJ55">_xlfn.IFS(OR(AC55&gt;H55,AE55&gt;J55),"KO : Le montant retenu est supérieur au montant présenté. Merci de revoir la ligne de dépense ou plafonner son montant.",H55=0,"",AND(AC55=H55,AE55=J55),"OK",OR(AC55&lt;H55,AE55&lt;J55),"Montant instruit inférieur au montant présenté.")</f>
        <v/>
      </c>
      <c r="AK55" s="510">
        <f t="shared" si="22"/>
        <v>0</v>
      </c>
    </row>
    <row r="56" spans="2:37" x14ac:dyDescent="0.25">
      <c r="B56" s="100"/>
      <c r="C56" s="186"/>
      <c r="D56" s="127"/>
      <c r="E56" s="505"/>
      <c r="F56" s="505"/>
      <c r="G56" s="505"/>
      <c r="H56" s="506"/>
      <c r="I56" s="506"/>
      <c r="J56" s="227">
        <f t="shared" si="18"/>
        <v>0</v>
      </c>
      <c r="K56" s="99"/>
      <c r="L56" s="100"/>
      <c r="M56" s="506"/>
      <c r="N56" s="506"/>
      <c r="O56" s="227">
        <f t="shared" si="19"/>
        <v>0</v>
      </c>
      <c r="P56" s="103"/>
      <c r="Q56" s="101"/>
      <c r="R56" s="101"/>
      <c r="S56" s="101"/>
      <c r="T56" s="227">
        <f t="shared" si="20"/>
        <v>0</v>
      </c>
      <c r="U56" s="101"/>
      <c r="V56" s="260" t="s">
        <v>159</v>
      </c>
      <c r="W56" s="229"/>
      <c r="X56" s="229"/>
      <c r="Y56" s="229"/>
      <c r="Z56" s="229"/>
      <c r="AA56" s="229"/>
      <c r="AB56" s="229"/>
      <c r="AC56" s="229"/>
      <c r="AD56" s="229"/>
      <c r="AE56" s="229"/>
      <c r="AF56" s="229"/>
      <c r="AG56" s="229"/>
      <c r="AH56" s="510">
        <f t="shared" si="21"/>
        <v>0</v>
      </c>
      <c r="AI56" s="178"/>
      <c r="AJ56" s="171" t="str" cm="1">
        <f t="array" ref="AJ56">_xlfn.IFS(OR(AC56&gt;H56,AE56&gt;J56),"KO : Le montant retenu est supérieur au montant présenté. Merci de revoir la ligne de dépense ou plafonner son montant.",H56=0,"",AND(AC56=H56,AE56=J56),"OK",OR(AC56&lt;H56,AE56&lt;J56),"Montant instruit inférieur au montant présenté.")</f>
        <v/>
      </c>
      <c r="AK56" s="510">
        <f t="shared" si="22"/>
        <v>0</v>
      </c>
    </row>
    <row r="57" spans="2:37" x14ac:dyDescent="0.25">
      <c r="B57" s="100"/>
      <c r="C57" s="186"/>
      <c r="D57" s="127"/>
      <c r="E57" s="505"/>
      <c r="F57" s="505"/>
      <c r="G57" s="505"/>
      <c r="H57" s="506"/>
      <c r="I57" s="506"/>
      <c r="J57" s="227">
        <f t="shared" si="18"/>
        <v>0</v>
      </c>
      <c r="K57" s="99"/>
      <c r="L57" s="100"/>
      <c r="M57" s="506"/>
      <c r="N57" s="506"/>
      <c r="O57" s="227">
        <f t="shared" si="19"/>
        <v>0</v>
      </c>
      <c r="P57" s="103"/>
      <c r="Q57" s="101"/>
      <c r="R57" s="101"/>
      <c r="S57" s="101"/>
      <c r="T57" s="227">
        <f t="shared" si="20"/>
        <v>0</v>
      </c>
      <c r="U57" s="101"/>
      <c r="V57" s="260" t="s">
        <v>159</v>
      </c>
      <c r="W57" s="229"/>
      <c r="X57" s="229"/>
      <c r="Y57" s="229"/>
      <c r="Z57" s="229"/>
      <c r="AA57" s="229"/>
      <c r="AB57" s="229"/>
      <c r="AC57" s="229"/>
      <c r="AD57" s="229"/>
      <c r="AE57" s="229"/>
      <c r="AF57" s="229"/>
      <c r="AG57" s="229"/>
      <c r="AH57" s="510">
        <f t="shared" si="21"/>
        <v>0</v>
      </c>
      <c r="AI57" s="178"/>
      <c r="AJ57" s="171" t="str" cm="1">
        <f t="array" ref="AJ57">_xlfn.IFS(OR(AC57&gt;H57,AE57&gt;J57),"KO : Le montant retenu est supérieur au montant présenté. Merci de revoir la ligne de dépense ou plafonner son montant.",H57=0,"",AND(AC57=H57,AE57=J57),"OK",OR(AC57&lt;H57,AE57&lt;J57),"Montant instruit inférieur au montant présenté.")</f>
        <v/>
      </c>
      <c r="AK57" s="510">
        <f t="shared" si="22"/>
        <v>0</v>
      </c>
    </row>
    <row r="58" spans="2:37" x14ac:dyDescent="0.25">
      <c r="B58" s="100"/>
      <c r="C58" s="186"/>
      <c r="D58" s="127"/>
      <c r="E58" s="505"/>
      <c r="F58" s="505"/>
      <c r="G58" s="505"/>
      <c r="H58" s="506"/>
      <c r="I58" s="506"/>
      <c r="J58" s="227">
        <f t="shared" si="18"/>
        <v>0</v>
      </c>
      <c r="K58" s="99"/>
      <c r="L58" s="100"/>
      <c r="M58" s="506"/>
      <c r="N58" s="506"/>
      <c r="O58" s="227">
        <f t="shared" si="19"/>
        <v>0</v>
      </c>
      <c r="P58" s="104"/>
      <c r="Q58" s="101"/>
      <c r="R58" s="101"/>
      <c r="S58" s="101"/>
      <c r="T58" s="227">
        <f t="shared" si="20"/>
        <v>0</v>
      </c>
      <c r="U58" s="101"/>
      <c r="V58" s="260" t="s">
        <v>159</v>
      </c>
      <c r="W58" s="229"/>
      <c r="X58" s="229"/>
      <c r="Y58" s="229"/>
      <c r="Z58" s="229"/>
      <c r="AA58" s="229"/>
      <c r="AB58" s="229"/>
      <c r="AC58" s="229"/>
      <c r="AD58" s="229"/>
      <c r="AE58" s="229"/>
      <c r="AF58" s="229"/>
      <c r="AG58" s="229"/>
      <c r="AH58" s="510">
        <f t="shared" si="21"/>
        <v>0</v>
      </c>
      <c r="AI58" s="178"/>
      <c r="AJ58" s="171" t="str" cm="1">
        <f t="array" ref="AJ58">_xlfn.IFS(OR(AC58&gt;H58,AE58&gt;J58),"KO : Le montant retenu est supérieur au montant présenté. Merci de revoir la ligne de dépense ou plafonner son montant.",H58=0,"",AND(AC58=H58,AE58=J58),"OK",OR(AC58&lt;H58,AE58&lt;J58),"Montant instruit inférieur au montant présenté.")</f>
        <v/>
      </c>
      <c r="AK58" s="510">
        <f t="shared" si="22"/>
        <v>0</v>
      </c>
    </row>
    <row r="59" spans="2:37" x14ac:dyDescent="0.25">
      <c r="B59" s="100"/>
      <c r="C59" s="186"/>
      <c r="D59" s="127"/>
      <c r="E59" s="505"/>
      <c r="F59" s="505"/>
      <c r="G59" s="505"/>
      <c r="H59" s="506"/>
      <c r="I59" s="506"/>
      <c r="J59" s="227">
        <f t="shared" si="18"/>
        <v>0</v>
      </c>
      <c r="K59" s="99"/>
      <c r="L59" s="100"/>
      <c r="M59" s="506"/>
      <c r="N59" s="506"/>
      <c r="O59" s="227">
        <f t="shared" si="19"/>
        <v>0</v>
      </c>
      <c r="P59" s="103"/>
      <c r="Q59" s="101"/>
      <c r="R59" s="101"/>
      <c r="S59" s="101"/>
      <c r="T59" s="227">
        <f t="shared" si="20"/>
        <v>0</v>
      </c>
      <c r="U59" s="101"/>
      <c r="V59" s="260" t="s">
        <v>159</v>
      </c>
      <c r="W59" s="229"/>
      <c r="X59" s="229"/>
      <c r="Y59" s="229"/>
      <c r="Z59" s="229"/>
      <c r="AA59" s="229"/>
      <c r="AB59" s="229"/>
      <c r="AC59" s="229"/>
      <c r="AD59" s="229"/>
      <c r="AE59" s="229"/>
      <c r="AF59" s="229"/>
      <c r="AG59" s="229"/>
      <c r="AH59" s="510">
        <f t="shared" si="21"/>
        <v>0</v>
      </c>
      <c r="AI59" s="178"/>
      <c r="AJ59" s="171" t="str" cm="1">
        <f t="array" ref="AJ59">_xlfn.IFS(OR(AC59&gt;H59,AE59&gt;J59),"KO : Le montant retenu est supérieur au montant présenté. Merci de revoir la ligne de dépense ou plafonner son montant.",H59=0,"",AND(AC59=H59,AE59=J59),"OK",OR(AC59&lt;H59,AE59&lt;J59),"Montant instruit inférieur au montant présenté.")</f>
        <v/>
      </c>
      <c r="AK59" s="510">
        <f t="shared" si="22"/>
        <v>0</v>
      </c>
    </row>
    <row r="60" spans="2:37" x14ac:dyDescent="0.25">
      <c r="B60" s="100"/>
      <c r="C60" s="186"/>
      <c r="D60" s="127"/>
      <c r="E60" s="505"/>
      <c r="F60" s="505"/>
      <c r="G60" s="505"/>
      <c r="H60" s="506"/>
      <c r="I60" s="506"/>
      <c r="J60" s="227">
        <f t="shared" si="18"/>
        <v>0</v>
      </c>
      <c r="K60" s="99"/>
      <c r="L60" s="100"/>
      <c r="M60" s="506"/>
      <c r="N60" s="506"/>
      <c r="O60" s="227">
        <f t="shared" si="19"/>
        <v>0</v>
      </c>
      <c r="P60" s="103"/>
      <c r="Q60" s="101"/>
      <c r="R60" s="101"/>
      <c r="S60" s="101"/>
      <c r="T60" s="227">
        <f t="shared" si="20"/>
        <v>0</v>
      </c>
      <c r="U60" s="101"/>
      <c r="V60" s="260" t="s">
        <v>159</v>
      </c>
      <c r="W60" s="229"/>
      <c r="X60" s="229"/>
      <c r="Y60" s="229"/>
      <c r="Z60" s="229"/>
      <c r="AA60" s="229"/>
      <c r="AB60" s="229"/>
      <c r="AC60" s="229"/>
      <c r="AD60" s="229"/>
      <c r="AE60" s="229"/>
      <c r="AF60" s="229"/>
      <c r="AG60" s="229"/>
      <c r="AH60" s="510">
        <f t="shared" si="21"/>
        <v>0</v>
      </c>
      <c r="AI60" s="178"/>
      <c r="AJ60" s="171" t="str" cm="1">
        <f t="array" ref="AJ60">_xlfn.IFS(OR(AC60&gt;H60,AE60&gt;J60),"KO : Le montant retenu est supérieur au montant présenté. Merci de revoir la ligne de dépense ou plafonner son montant.",H60=0,"",AND(AC60=H60,AE60=J60),"OK",OR(AC60&lt;H60,AE60&lt;J60),"Montant instruit inférieur au montant présenté.")</f>
        <v/>
      </c>
      <c r="AK60" s="510">
        <f t="shared" si="22"/>
        <v>0</v>
      </c>
    </row>
    <row r="61" spans="2:37" x14ac:dyDescent="0.25">
      <c r="B61" s="100"/>
      <c r="C61" s="186"/>
      <c r="D61" s="127"/>
      <c r="E61" s="505"/>
      <c r="F61" s="505"/>
      <c r="G61" s="505"/>
      <c r="H61" s="506"/>
      <c r="I61" s="506"/>
      <c r="J61" s="227">
        <f t="shared" si="18"/>
        <v>0</v>
      </c>
      <c r="K61" s="99"/>
      <c r="L61" s="100"/>
      <c r="M61" s="506"/>
      <c r="N61" s="506"/>
      <c r="O61" s="227">
        <f t="shared" si="19"/>
        <v>0</v>
      </c>
      <c r="P61" s="103"/>
      <c r="Q61" s="101"/>
      <c r="R61" s="101"/>
      <c r="S61" s="101"/>
      <c r="T61" s="227">
        <f t="shared" si="20"/>
        <v>0</v>
      </c>
      <c r="U61" s="101"/>
      <c r="V61" s="261" t="s">
        <v>159</v>
      </c>
      <c r="W61" s="229"/>
      <c r="X61" s="229"/>
      <c r="Y61" s="229"/>
      <c r="Z61" s="229"/>
      <c r="AA61" s="229"/>
      <c r="AB61" s="229"/>
      <c r="AC61" s="229"/>
      <c r="AD61" s="229"/>
      <c r="AE61" s="229"/>
      <c r="AF61" s="229"/>
      <c r="AG61" s="229"/>
      <c r="AH61" s="510">
        <f t="shared" si="21"/>
        <v>0</v>
      </c>
      <c r="AI61" s="178"/>
      <c r="AJ61" s="171" t="str" cm="1">
        <f t="array" ref="AJ61">_xlfn.IFS(OR(AC61&gt;H61,AE61&gt;J61),"KO : Le montant retenu est supérieur au montant présenté. Merci de revoir la ligne de dépense ou plafonner son montant.",H61=0,"",AND(AC61=H61,AE61=J61),"OK",OR(AC61&lt;H61,AE61&lt;J61),"Montant instruit inférieur au montant présenté.")</f>
        <v/>
      </c>
      <c r="AK61" s="510">
        <f t="shared" si="22"/>
        <v>0</v>
      </c>
    </row>
    <row r="62" spans="2:37" x14ac:dyDescent="0.25">
      <c r="B62" s="251"/>
      <c r="C62" s="252"/>
      <c r="D62" s="253"/>
      <c r="E62" s="254"/>
      <c r="F62" s="254"/>
      <c r="G62" s="254"/>
      <c r="H62" s="255"/>
      <c r="I62" s="255"/>
      <c r="J62" s="227">
        <f t="shared" si="18"/>
        <v>0</v>
      </c>
      <c r="K62" s="99"/>
      <c r="L62" s="100"/>
      <c r="M62" s="506"/>
      <c r="N62" s="506"/>
      <c r="O62" s="227">
        <f t="shared" si="19"/>
        <v>0</v>
      </c>
      <c r="P62" s="103"/>
      <c r="Q62" s="101"/>
      <c r="R62" s="101"/>
      <c r="S62" s="101"/>
      <c r="T62" s="227">
        <f t="shared" si="20"/>
        <v>0</v>
      </c>
      <c r="U62" s="101"/>
      <c r="V62" s="260" t="s">
        <v>159</v>
      </c>
      <c r="W62" s="229"/>
      <c r="X62" s="229"/>
      <c r="Y62" s="229"/>
      <c r="Z62" s="229"/>
      <c r="AA62" s="229"/>
      <c r="AB62" s="229"/>
      <c r="AC62" s="229"/>
      <c r="AD62" s="229"/>
      <c r="AE62" s="229"/>
      <c r="AF62" s="229"/>
      <c r="AG62" s="229"/>
      <c r="AH62" s="510">
        <f t="shared" si="21"/>
        <v>0</v>
      </c>
      <c r="AI62" s="178"/>
      <c r="AJ62" s="171" t="str" cm="1">
        <f t="array" ref="AJ62">_xlfn.IFS(OR(AC62&gt;H62,AE62&gt;J62),"KO : Le montant retenu est supérieur au montant présenté. Merci de revoir la ligne de dépense ou plafonner son montant.",H62=0,"",AND(AC62=H62,AE62=J62),"OK",OR(AC62&lt;H62,AE62&lt;J62),"Montant instruit inférieur au montant présenté.")</f>
        <v/>
      </c>
      <c r="AK62" s="510">
        <f t="shared" si="22"/>
        <v>0</v>
      </c>
    </row>
    <row r="63" spans="2:37" ht="15.75" thickBot="1" x14ac:dyDescent="0.3">
      <c r="B63" s="129"/>
      <c r="C63" s="129"/>
      <c r="D63" s="129"/>
      <c r="E63" s="129"/>
      <c r="F63" s="129"/>
      <c r="G63" s="235" t="s">
        <v>183</v>
      </c>
      <c r="H63" s="511">
        <f>SUM(H43:H62)</f>
        <v>0</v>
      </c>
      <c r="I63" s="511">
        <f t="shared" ref="I63" si="23">SUM(I43:I62)</f>
        <v>0</v>
      </c>
      <c r="J63" s="511">
        <f>SUM(J43:J62)</f>
        <v>0</v>
      </c>
      <c r="K63" s="129"/>
      <c r="L63" s="237" t="s">
        <v>183</v>
      </c>
      <c r="M63" s="511">
        <f>SUM(M43:M62)</f>
        <v>0</v>
      </c>
      <c r="N63" s="511">
        <f t="shared" ref="N63:O63" si="24">SUM(N43:N62)</f>
        <v>0</v>
      </c>
      <c r="O63" s="511">
        <f t="shared" si="24"/>
        <v>0</v>
      </c>
      <c r="P63" s="129"/>
      <c r="Q63" s="237" t="s">
        <v>183</v>
      </c>
      <c r="R63" s="511">
        <f>SUM(R43:R62)</f>
        <v>0</v>
      </c>
      <c r="S63" s="511">
        <f t="shared" ref="S63" si="25">SUM(S43:S62)</f>
        <v>0</v>
      </c>
      <c r="T63" s="511">
        <f t="shared" ref="T63" si="26">SUM(T43:T62)</f>
        <v>0</v>
      </c>
      <c r="U63" s="256"/>
      <c r="V63" s="257"/>
      <c r="AB63" s="184" t="s">
        <v>183</v>
      </c>
      <c r="AC63" s="511">
        <f>SUM(AC43:AC62)</f>
        <v>0</v>
      </c>
      <c r="AD63" s="511">
        <f>SUM(AD43:AD62)</f>
        <v>0</v>
      </c>
      <c r="AE63" s="511">
        <f>SUM(AE43:AE62)</f>
        <v>0</v>
      </c>
      <c r="AG63" s="184" t="s">
        <v>183</v>
      </c>
      <c r="AH63" s="511">
        <f>SUM(AH43:AH62)</f>
        <v>0</v>
      </c>
      <c r="AJ63" s="184" t="s">
        <v>183</v>
      </c>
      <c r="AK63" s="511">
        <f>SUM(AK43:AK62)</f>
        <v>0</v>
      </c>
    </row>
    <row r="65" spans="2:9" ht="213" customHeight="1" x14ac:dyDescent="0.25">
      <c r="B65" s="576" t="s">
        <v>188</v>
      </c>
      <c r="C65" s="576"/>
      <c r="D65" s="576"/>
      <c r="E65" s="576"/>
      <c r="F65" s="576"/>
      <c r="G65" s="576"/>
      <c r="H65" s="576"/>
      <c r="I65" s="576"/>
    </row>
    <row r="66" spans="2:9" ht="15.75" thickBot="1" x14ac:dyDescent="0.3"/>
    <row r="67" spans="2:9" x14ac:dyDescent="0.25">
      <c r="E67" s="258" t="s">
        <v>162</v>
      </c>
      <c r="F67" s="201"/>
      <c r="H67" s="129"/>
    </row>
    <row r="68" spans="2:9" x14ac:dyDescent="0.25">
      <c r="E68" s="259"/>
      <c r="F68" s="193"/>
      <c r="H68" s="129"/>
    </row>
    <row r="69" spans="2:9" x14ac:dyDescent="0.25">
      <c r="E69" s="507" t="s">
        <v>163</v>
      </c>
      <c r="F69" s="193"/>
      <c r="H69" s="129"/>
    </row>
    <row r="70" spans="2:9" x14ac:dyDescent="0.25">
      <c r="E70" s="507"/>
      <c r="F70" s="193"/>
      <c r="H70" s="129"/>
    </row>
    <row r="71" spans="2:9" x14ac:dyDescent="0.25">
      <c r="E71" s="507"/>
      <c r="F71" s="193"/>
      <c r="H71" s="129"/>
    </row>
    <row r="72" spans="2:9" x14ac:dyDescent="0.25">
      <c r="E72" s="508" t="s">
        <v>164</v>
      </c>
      <c r="F72" s="193"/>
      <c r="H72" s="129"/>
    </row>
    <row r="73" spans="2:9" x14ac:dyDescent="0.25">
      <c r="E73" s="196"/>
      <c r="F73" s="193"/>
      <c r="H73" s="129"/>
    </row>
    <row r="74" spans="2:9" x14ac:dyDescent="0.25">
      <c r="E74" s="196"/>
      <c r="F74" s="193"/>
      <c r="H74" s="129"/>
    </row>
    <row r="75" spans="2:9" x14ac:dyDescent="0.25">
      <c r="E75" s="196"/>
      <c r="F75" s="193"/>
      <c r="H75" s="129"/>
    </row>
    <row r="76" spans="2:9" x14ac:dyDescent="0.25">
      <c r="E76" s="196"/>
      <c r="F76" s="193"/>
      <c r="H76" s="129"/>
    </row>
    <row r="77" spans="2:9" ht="15.75" thickBot="1" x14ac:dyDescent="0.3">
      <c r="E77" s="197"/>
      <c r="F77" s="199"/>
      <c r="H77" s="129"/>
    </row>
  </sheetData>
  <sheetProtection algorithmName="SHA-512" hashValue="ABtC3DUwQE0s7fRXz1bBMdGznP3r7XOYuOVASDQNF1hbRXfw+zShk9A+N8mTz76hSw7iTl55ctVIJ33xHuXguw==" saltValue="IJTXJIsB661lsx2p5aJCEg==" spinCount="100000" sheet="1" selectLockedCells="1"/>
  <mergeCells count="27">
    <mergeCell ref="W40:W41"/>
    <mergeCell ref="Z40:Z41"/>
    <mergeCell ref="AB40:AF40"/>
    <mergeCell ref="W10:AK10"/>
    <mergeCell ref="W39:AK39"/>
    <mergeCell ref="W11:W12"/>
    <mergeCell ref="Z11:Z12"/>
    <mergeCell ref="AB11:AF11"/>
    <mergeCell ref="B65:I65"/>
    <mergeCell ref="B3:G3"/>
    <mergeCell ref="B6:E6"/>
    <mergeCell ref="B8:E8"/>
    <mergeCell ref="B37:D37"/>
    <mergeCell ref="B10:V10"/>
    <mergeCell ref="B39:V39"/>
    <mergeCell ref="V11:V12"/>
    <mergeCell ref="V40:V41"/>
    <mergeCell ref="L40:U40"/>
    <mergeCell ref="L11:U11"/>
    <mergeCell ref="A1:G1"/>
    <mergeCell ref="B40:B41"/>
    <mergeCell ref="B11:B12"/>
    <mergeCell ref="E11:E12"/>
    <mergeCell ref="G11:K11"/>
    <mergeCell ref="E40:E41"/>
    <mergeCell ref="G40:K40"/>
    <mergeCell ref="B5:G5"/>
  </mergeCells>
  <dataValidations disablePrompts="1" count="2">
    <dataValidation type="list" allowBlank="1" showInputMessage="1" showErrorMessage="1" promptTitle="Sélectionnez une sous-opération " prompt="Cliquez sur le menu déroulant" sqref="D13:D34 D42:D62" xr:uid="{1B30427D-B4C2-48FD-B46B-E4C1C9533E06}">
      <formula1>"Projets groupes opérationnels , Création groupes opérationnels , Diffusion projet"</formula1>
    </dataValidation>
    <dataValidation type="list" allowBlank="1" showInputMessage="1" showErrorMessage="1" promptTitle="Sélectionnez un poste de dépense" prompt="Cliquez sur le menu déroulant" sqref="C13:C34 C42:C62" xr:uid="{2F04322C-D7B5-41C5-ABDD-FA8D94F79F00}">
      <formula1>"Echanges dev-perf-envir-eco , Renforcement sys-exploit , Adapt-prod-zone-contrainte , Id-protect-prod , Innov-bottom-up , Outils-num-agri-ali , Mentions-valo , Dev-gestion-risques , Fav-territ-souv-ali-écosys , Promouvoir savoir-faire-transfo-ressources"</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59999389629810485"/>
  </sheetPr>
  <dimension ref="A1:AK46"/>
  <sheetViews>
    <sheetView showGridLines="0" topLeftCell="B1" zoomScaleNormal="100" workbookViewId="0">
      <selection activeCell="B13" sqref="B13"/>
    </sheetView>
  </sheetViews>
  <sheetFormatPr baseColWidth="10" defaultColWidth="11.42578125" defaultRowHeight="15" x14ac:dyDescent="0.25"/>
  <cols>
    <col min="1" max="1" width="11.42578125" style="129"/>
    <col min="2" max="4" width="23.85546875" style="129" customWidth="1"/>
    <col min="5" max="6" width="56.7109375" style="129" customWidth="1"/>
    <col min="7" max="7" width="13.140625" style="129" bestFit="1" customWidth="1"/>
    <col min="8" max="8" width="15.28515625" style="129" bestFit="1" customWidth="1"/>
    <col min="9" max="9" width="38.140625" style="129" customWidth="1"/>
    <col min="10" max="10" width="25" style="129" customWidth="1"/>
    <col min="11" max="11" width="19.42578125" style="129" bestFit="1" customWidth="1"/>
    <col min="12" max="12" width="15.85546875" style="129" customWidth="1"/>
    <col min="13" max="13" width="15.28515625" style="129" bestFit="1" customWidth="1"/>
    <col min="14" max="14" width="20.140625" style="129" bestFit="1" customWidth="1"/>
    <col min="15" max="15" width="20" style="129" customWidth="1"/>
    <col min="16" max="16" width="19.42578125" style="129" bestFit="1" customWidth="1"/>
    <col min="17" max="21" width="19.42578125" style="129" customWidth="1"/>
    <col min="22" max="22" width="16.42578125" style="129" customWidth="1"/>
    <col min="23" max="37" width="37.85546875" style="129" customWidth="1"/>
    <col min="38" max="16384" width="11.42578125" style="129"/>
  </cols>
  <sheetData>
    <row r="1" spans="1:37" ht="21" x14ac:dyDescent="0.35">
      <c r="A1" s="610" t="s">
        <v>76</v>
      </c>
      <c r="B1" s="610"/>
      <c r="C1" s="610"/>
      <c r="D1" s="610"/>
      <c r="E1" s="610"/>
      <c r="F1" s="610"/>
      <c r="G1" s="610"/>
    </row>
    <row r="3" spans="1:37" ht="18.75" x14ac:dyDescent="0.3">
      <c r="B3" s="263" t="s">
        <v>189</v>
      </c>
      <c r="C3" s="263"/>
      <c r="D3" s="263"/>
    </row>
    <row r="4" spans="1:37" x14ac:dyDescent="0.25">
      <c r="B4" s="619" t="s">
        <v>190</v>
      </c>
      <c r="C4" s="619"/>
      <c r="D4" s="619"/>
      <c r="E4" s="619"/>
      <c r="F4" s="264"/>
    </row>
    <row r="5" spans="1:37" ht="56.45" customHeight="1" x14ac:dyDescent="0.25">
      <c r="B5" s="594" t="s">
        <v>191</v>
      </c>
      <c r="C5" s="618"/>
      <c r="D5" s="618"/>
      <c r="E5" s="618"/>
      <c r="F5" s="265"/>
    </row>
    <row r="6" spans="1:37" ht="18" x14ac:dyDescent="0.25">
      <c r="B6" s="595" t="s">
        <v>168</v>
      </c>
      <c r="C6" s="595"/>
      <c r="D6" s="595"/>
      <c r="E6" s="595"/>
      <c r="F6" s="203"/>
    </row>
    <row r="7" spans="1:37" ht="18.75" x14ac:dyDescent="0.25">
      <c r="B7" s="266"/>
      <c r="C7" s="266"/>
      <c r="D7" s="266"/>
    </row>
    <row r="8" spans="1:37" ht="18.75" x14ac:dyDescent="0.25">
      <c r="B8" s="266"/>
      <c r="C8" s="266"/>
      <c r="D8" s="266"/>
    </row>
    <row r="9" spans="1:37" ht="27" thickBot="1" x14ac:dyDescent="0.3">
      <c r="B9" s="597" t="s">
        <v>311</v>
      </c>
      <c r="C9" s="597"/>
      <c r="D9" s="597"/>
      <c r="E9" s="597"/>
      <c r="F9" s="597"/>
      <c r="G9" s="597"/>
      <c r="H9" s="597"/>
      <c r="I9" s="597"/>
      <c r="J9" s="597"/>
      <c r="K9" s="597"/>
      <c r="L9" s="597"/>
      <c r="M9" s="597"/>
      <c r="N9" s="597"/>
      <c r="O9" s="597"/>
      <c r="P9" s="597"/>
      <c r="Q9" s="597"/>
      <c r="R9" s="597"/>
      <c r="S9" s="597"/>
      <c r="T9" s="597"/>
      <c r="U9" s="597"/>
      <c r="V9" s="599"/>
      <c r="W9" s="607" t="s">
        <v>320</v>
      </c>
      <c r="X9" s="608"/>
      <c r="Y9" s="608"/>
      <c r="Z9" s="608"/>
      <c r="AA9" s="608"/>
      <c r="AB9" s="608"/>
      <c r="AC9" s="608"/>
      <c r="AD9" s="608"/>
      <c r="AE9" s="608"/>
      <c r="AF9" s="608"/>
      <c r="AG9" s="608"/>
      <c r="AH9" s="608"/>
      <c r="AI9" s="608"/>
      <c r="AJ9" s="608"/>
      <c r="AK9" s="608"/>
    </row>
    <row r="10" spans="1:37" s="267" customFormat="1" ht="26.25" customHeight="1" x14ac:dyDescent="0.25">
      <c r="B10" s="611" t="s">
        <v>170</v>
      </c>
      <c r="C10" s="268" t="s">
        <v>130</v>
      </c>
      <c r="D10" s="268" t="s">
        <v>131</v>
      </c>
      <c r="E10" s="613" t="s">
        <v>192</v>
      </c>
      <c r="F10" s="241" t="s">
        <v>135</v>
      </c>
      <c r="G10" s="615" t="s">
        <v>172</v>
      </c>
      <c r="H10" s="616"/>
      <c r="I10" s="616"/>
      <c r="J10" s="617"/>
      <c r="K10" s="617"/>
      <c r="L10" s="622" t="s">
        <v>193</v>
      </c>
      <c r="M10" s="623"/>
      <c r="N10" s="623"/>
      <c r="O10" s="623"/>
      <c r="P10" s="623"/>
      <c r="Q10" s="623"/>
      <c r="R10" s="623"/>
      <c r="S10" s="623"/>
      <c r="T10" s="623"/>
      <c r="U10" s="624"/>
      <c r="V10" s="620" t="s">
        <v>141</v>
      </c>
      <c r="W10" s="606" t="s">
        <v>322</v>
      </c>
      <c r="X10" s="207" t="s">
        <v>130</v>
      </c>
      <c r="Y10" s="207" t="s">
        <v>131</v>
      </c>
      <c r="Z10" s="606" t="s">
        <v>323</v>
      </c>
      <c r="AA10" s="207" t="s">
        <v>135</v>
      </c>
      <c r="AB10" s="606" t="s">
        <v>324</v>
      </c>
      <c r="AC10" s="606"/>
      <c r="AD10" s="606"/>
      <c r="AE10" s="606"/>
      <c r="AF10" s="606"/>
      <c r="AG10" s="207" t="s">
        <v>321</v>
      </c>
      <c r="AH10" s="186" t="s">
        <v>313</v>
      </c>
      <c r="AI10" s="153" t="s">
        <v>314</v>
      </c>
      <c r="AJ10" s="153" t="s">
        <v>301</v>
      </c>
      <c r="AK10" s="154" t="s">
        <v>299</v>
      </c>
    </row>
    <row r="11" spans="1:37" ht="180" x14ac:dyDescent="0.25">
      <c r="B11" s="612"/>
      <c r="C11" s="269" t="s">
        <v>143</v>
      </c>
      <c r="D11" s="269" t="s">
        <v>144</v>
      </c>
      <c r="E11" s="614"/>
      <c r="F11" s="208" t="s">
        <v>194</v>
      </c>
      <c r="G11" s="270" t="s">
        <v>174</v>
      </c>
      <c r="H11" s="271" t="s">
        <v>175</v>
      </c>
      <c r="I11" s="271" t="s">
        <v>176</v>
      </c>
      <c r="J11" s="272" t="s">
        <v>177</v>
      </c>
      <c r="K11" s="272" t="s">
        <v>178</v>
      </c>
      <c r="L11" s="273" t="s">
        <v>174</v>
      </c>
      <c r="M11" s="271" t="s">
        <v>175</v>
      </c>
      <c r="N11" s="271" t="s">
        <v>176</v>
      </c>
      <c r="O11" s="272" t="s">
        <v>177</v>
      </c>
      <c r="P11" s="274" t="s">
        <v>178</v>
      </c>
      <c r="Q11" s="273" t="s">
        <v>174</v>
      </c>
      <c r="R11" s="271" t="s">
        <v>175</v>
      </c>
      <c r="S11" s="271" t="s">
        <v>176</v>
      </c>
      <c r="T11" s="272" t="s">
        <v>177</v>
      </c>
      <c r="U11" s="274" t="s">
        <v>178</v>
      </c>
      <c r="V11" s="621"/>
      <c r="W11" s="606"/>
      <c r="X11" s="214" t="s">
        <v>302</v>
      </c>
      <c r="Y11" s="214" t="s">
        <v>302</v>
      </c>
      <c r="Z11" s="606"/>
      <c r="AA11" s="214" t="s">
        <v>302</v>
      </c>
      <c r="AB11" s="215" t="s">
        <v>174</v>
      </c>
      <c r="AC11" s="215" t="s">
        <v>175</v>
      </c>
      <c r="AD11" s="215" t="s">
        <v>176</v>
      </c>
      <c r="AE11" s="215" t="s">
        <v>177</v>
      </c>
      <c r="AF11" s="215" t="s">
        <v>178</v>
      </c>
      <c r="AG11" s="214" t="s">
        <v>325</v>
      </c>
      <c r="AH11" s="202" t="s">
        <v>318</v>
      </c>
      <c r="AI11" s="160" t="s">
        <v>303</v>
      </c>
      <c r="AJ11" s="160" t="s">
        <v>304</v>
      </c>
      <c r="AK11" s="161" t="s">
        <v>305</v>
      </c>
    </row>
    <row r="12" spans="1:37" s="216" customFormat="1" ht="30" x14ac:dyDescent="0.25">
      <c r="B12" s="275" t="s">
        <v>153</v>
      </c>
      <c r="C12" s="275" t="s">
        <v>154</v>
      </c>
      <c r="D12" s="275" t="s">
        <v>155</v>
      </c>
      <c r="E12" s="276" t="s">
        <v>195</v>
      </c>
      <c r="F12" s="276" t="s">
        <v>158</v>
      </c>
      <c r="G12" s="277">
        <v>145893</v>
      </c>
      <c r="H12" s="278" t="s">
        <v>251</v>
      </c>
      <c r="I12" s="279" t="s">
        <v>275</v>
      </c>
      <c r="J12" s="280" t="s">
        <v>276</v>
      </c>
      <c r="K12" s="281" t="s">
        <v>186</v>
      </c>
      <c r="L12" s="275">
        <v>3163</v>
      </c>
      <c r="M12" s="278" t="s">
        <v>277</v>
      </c>
      <c r="N12" s="279" t="s">
        <v>278</v>
      </c>
      <c r="O12" s="282" t="s">
        <v>279</v>
      </c>
      <c r="P12" s="283" t="s">
        <v>196</v>
      </c>
      <c r="Q12" s="275">
        <v>3164</v>
      </c>
      <c r="R12" s="278" t="s">
        <v>280</v>
      </c>
      <c r="S12" s="279" t="s">
        <v>252</v>
      </c>
      <c r="T12" s="282" t="s">
        <v>281</v>
      </c>
      <c r="U12" s="283" t="s">
        <v>197</v>
      </c>
      <c r="V12" s="284" t="s">
        <v>159</v>
      </c>
      <c r="W12" s="223" t="str">
        <f>B12</f>
        <v>Exemple : partenaire x</v>
      </c>
      <c r="X12" s="223" t="str">
        <f t="shared" ref="X12:AF27" si="0">C12</f>
        <v xml:space="preserve">Echanges dev-perf-envir-eco </v>
      </c>
      <c r="Y12" s="223" t="str">
        <f t="shared" si="0"/>
        <v xml:space="preserve">Création groupes opérationnels </v>
      </c>
      <c r="Z12" s="223" t="str">
        <f t="shared" si="0"/>
        <v xml:space="preserve">Billet avion </v>
      </c>
      <c r="AA12" s="223" t="str">
        <f t="shared" si="0"/>
        <v>Oui</v>
      </c>
      <c r="AB12" s="223">
        <f t="shared" si="0"/>
        <v>145893</v>
      </c>
      <c r="AC12" s="223" t="str">
        <f t="shared" si="0"/>
        <v>20000</v>
      </c>
      <c r="AD12" s="223" t="str">
        <f t="shared" si="0"/>
        <v>=0,2*H10</v>
      </c>
      <c r="AE12" s="223" t="str">
        <f t="shared" si="0"/>
        <v>=H10+I10</v>
      </c>
      <c r="AF12" s="223" t="str">
        <f t="shared" si="0"/>
        <v>toto</v>
      </c>
      <c r="AG12" s="223" t="s">
        <v>158</v>
      </c>
      <c r="AH12" s="224"/>
      <c r="AI12" s="224"/>
      <c r="AJ12" s="225"/>
      <c r="AK12" s="226"/>
    </row>
    <row r="13" spans="1:37" x14ac:dyDescent="0.25">
      <c r="B13" s="109"/>
      <c r="C13" s="186"/>
      <c r="D13" s="127"/>
      <c r="E13" s="105"/>
      <c r="F13" s="105"/>
      <c r="G13" s="105"/>
      <c r="H13" s="106"/>
      <c r="I13" s="106"/>
      <c r="J13" s="107"/>
      <c r="K13" s="108"/>
      <c r="L13" s="109"/>
      <c r="M13" s="106"/>
      <c r="N13" s="106"/>
      <c r="O13" s="106"/>
      <c r="P13" s="110"/>
      <c r="Q13" s="111"/>
      <c r="R13" s="111"/>
      <c r="S13" s="111"/>
      <c r="T13" s="111"/>
      <c r="U13" s="111"/>
      <c r="V13" s="285" t="s">
        <v>159</v>
      </c>
      <c r="W13" s="228">
        <f t="shared" ref="W13:AF28" si="1">B13</f>
        <v>0</v>
      </c>
      <c r="X13" s="228">
        <f t="shared" si="0"/>
        <v>0</v>
      </c>
      <c r="Y13" s="228">
        <f t="shared" si="0"/>
        <v>0</v>
      </c>
      <c r="Z13" s="228">
        <f t="shared" si="0"/>
        <v>0</v>
      </c>
      <c r="AA13" s="228">
        <f t="shared" si="0"/>
        <v>0</v>
      </c>
      <c r="AB13" s="228">
        <f t="shared" si="0"/>
        <v>0</v>
      </c>
      <c r="AC13" s="228">
        <f t="shared" si="0"/>
        <v>0</v>
      </c>
      <c r="AD13" s="228">
        <f t="shared" si="0"/>
        <v>0</v>
      </c>
      <c r="AE13" s="228">
        <f t="shared" si="0"/>
        <v>0</v>
      </c>
      <c r="AF13" s="228">
        <f t="shared" si="0"/>
        <v>0</v>
      </c>
      <c r="AG13" s="229"/>
      <c r="AH13" s="26">
        <f>IF(AE13=0,AC13,AE13)</f>
        <v>0</v>
      </c>
      <c r="AI13" s="178"/>
      <c r="AJ13" s="171" t="str" cm="1">
        <f t="array" ref="AJ13">_xlfn.IFS(OR(AC13&gt;H13,AE13&gt;J13),"KO : Le montant retenu est supérieur au montant présenté. Merci de revoir la ligne de dépense ou plafonner son montant.",H13=0,"",AND(AC13=H13,AE13=J13),"OK",OR(AC13&lt;H13,AE13&lt;J13),"Montant instruit inférieur au montant présenté.")</f>
        <v/>
      </c>
      <c r="AK13" s="26">
        <f>IF(J13=0,H13-AH13,J13-AH13)</f>
        <v>0</v>
      </c>
    </row>
    <row r="14" spans="1:37" x14ac:dyDescent="0.25">
      <c r="B14" s="109"/>
      <c r="C14" s="186"/>
      <c r="D14" s="127"/>
      <c r="E14" s="105"/>
      <c r="F14" s="105"/>
      <c r="G14" s="105"/>
      <c r="H14" s="106"/>
      <c r="I14" s="106"/>
      <c r="J14" s="107"/>
      <c r="K14" s="108"/>
      <c r="L14" s="109"/>
      <c r="M14" s="106"/>
      <c r="N14" s="106"/>
      <c r="O14" s="106"/>
      <c r="P14" s="110"/>
      <c r="Q14" s="112"/>
      <c r="R14" s="112"/>
      <c r="S14" s="112"/>
      <c r="T14" s="112"/>
      <c r="U14" s="112"/>
      <c r="V14" s="286" t="s">
        <v>159</v>
      </c>
      <c r="W14" s="228">
        <f t="shared" si="1"/>
        <v>0</v>
      </c>
      <c r="X14" s="228">
        <f t="shared" si="0"/>
        <v>0</v>
      </c>
      <c r="Y14" s="228">
        <f t="shared" si="0"/>
        <v>0</v>
      </c>
      <c r="Z14" s="228">
        <f t="shared" si="0"/>
        <v>0</v>
      </c>
      <c r="AA14" s="228">
        <f t="shared" si="0"/>
        <v>0</v>
      </c>
      <c r="AB14" s="228">
        <f t="shared" si="0"/>
        <v>0</v>
      </c>
      <c r="AC14" s="228">
        <f t="shared" si="0"/>
        <v>0</v>
      </c>
      <c r="AD14" s="228">
        <f t="shared" si="0"/>
        <v>0</v>
      </c>
      <c r="AE14" s="228">
        <f t="shared" si="0"/>
        <v>0</v>
      </c>
      <c r="AF14" s="228">
        <f t="shared" si="0"/>
        <v>0</v>
      </c>
      <c r="AG14" s="229"/>
      <c r="AH14" s="26">
        <f t="shared" ref="AH14:AH28" si="2">IF(AE14=0,AC14,AE14)</f>
        <v>0</v>
      </c>
      <c r="AI14" s="178"/>
      <c r="AJ14" s="171" t="str" cm="1">
        <f t="array" ref="AJ14">_xlfn.IFS(OR(AC14&gt;H14,AE14&gt;J14),"KO : Le montant retenu est supérieur au montant présenté. Merci de revoir la ligne de dépense ou plafonner son montant.",H14=0,"",AND(AC14=H14,AE14=J14),"OK",OR(AC14&lt;H14,AE14&lt;J14),"Montant instruit inférieur au montant présenté.")</f>
        <v/>
      </c>
      <c r="AK14" s="26">
        <f t="shared" ref="AK14:AK28" si="3">IF(J14=0,H14-AH14,J14-AH14)</f>
        <v>0</v>
      </c>
    </row>
    <row r="15" spans="1:37" x14ac:dyDescent="0.25">
      <c r="B15" s="109"/>
      <c r="C15" s="186"/>
      <c r="D15" s="127"/>
      <c r="E15" s="105"/>
      <c r="F15" s="105"/>
      <c r="G15" s="105"/>
      <c r="H15" s="106"/>
      <c r="I15" s="106"/>
      <c r="J15" s="107"/>
      <c r="K15" s="108"/>
      <c r="L15" s="109"/>
      <c r="M15" s="106"/>
      <c r="N15" s="106"/>
      <c r="O15" s="106"/>
      <c r="P15" s="110"/>
      <c r="Q15" s="112"/>
      <c r="R15" s="112"/>
      <c r="S15" s="112"/>
      <c r="T15" s="112"/>
      <c r="U15" s="112"/>
      <c r="V15" s="286" t="s">
        <v>159</v>
      </c>
      <c r="W15" s="228">
        <f t="shared" si="1"/>
        <v>0</v>
      </c>
      <c r="X15" s="228">
        <f t="shared" si="0"/>
        <v>0</v>
      </c>
      <c r="Y15" s="228">
        <f t="shared" si="0"/>
        <v>0</v>
      </c>
      <c r="Z15" s="228">
        <f t="shared" si="0"/>
        <v>0</v>
      </c>
      <c r="AA15" s="228">
        <f t="shared" si="0"/>
        <v>0</v>
      </c>
      <c r="AB15" s="228">
        <f t="shared" si="0"/>
        <v>0</v>
      </c>
      <c r="AC15" s="228">
        <f t="shared" si="0"/>
        <v>0</v>
      </c>
      <c r="AD15" s="228">
        <f t="shared" si="0"/>
        <v>0</v>
      </c>
      <c r="AE15" s="228">
        <f t="shared" si="0"/>
        <v>0</v>
      </c>
      <c r="AF15" s="228">
        <f t="shared" si="0"/>
        <v>0</v>
      </c>
      <c r="AG15" s="229"/>
      <c r="AH15" s="26">
        <f t="shared" si="2"/>
        <v>0</v>
      </c>
      <c r="AI15" s="178"/>
      <c r="AJ15" s="171" t="str" cm="1">
        <f t="array" ref="AJ15">_xlfn.IFS(OR(AC15&gt;H15,AE15&gt;J15),"KO : Le montant retenu est supérieur au montant présenté. Merci de revoir la ligne de dépense ou plafonner son montant.",H15=0,"",AND(AC15=H15,AE15=J15),"OK",OR(AC15&lt;H15,AE15&lt;J15),"Montant instruit inférieur au montant présenté.")</f>
        <v/>
      </c>
      <c r="AK15" s="26">
        <f t="shared" si="3"/>
        <v>0</v>
      </c>
    </row>
    <row r="16" spans="1:37" x14ac:dyDescent="0.25">
      <c r="B16" s="109"/>
      <c r="C16" s="186"/>
      <c r="D16" s="127"/>
      <c r="E16" s="105"/>
      <c r="F16" s="105"/>
      <c r="G16" s="105"/>
      <c r="H16" s="106"/>
      <c r="I16" s="106"/>
      <c r="J16" s="107"/>
      <c r="K16" s="108"/>
      <c r="L16" s="109"/>
      <c r="M16" s="106"/>
      <c r="N16" s="106"/>
      <c r="O16" s="106"/>
      <c r="P16" s="110"/>
      <c r="Q16" s="112"/>
      <c r="R16" s="112"/>
      <c r="S16" s="112"/>
      <c r="T16" s="112"/>
      <c r="U16" s="112"/>
      <c r="V16" s="286" t="s">
        <v>159</v>
      </c>
      <c r="W16" s="228">
        <f t="shared" si="1"/>
        <v>0</v>
      </c>
      <c r="X16" s="228">
        <f t="shared" si="0"/>
        <v>0</v>
      </c>
      <c r="Y16" s="228">
        <f t="shared" si="0"/>
        <v>0</v>
      </c>
      <c r="Z16" s="228">
        <f t="shared" si="0"/>
        <v>0</v>
      </c>
      <c r="AA16" s="228">
        <f t="shared" si="0"/>
        <v>0</v>
      </c>
      <c r="AB16" s="228">
        <f t="shared" si="0"/>
        <v>0</v>
      </c>
      <c r="AC16" s="228">
        <f t="shared" si="0"/>
        <v>0</v>
      </c>
      <c r="AD16" s="228">
        <f t="shared" si="0"/>
        <v>0</v>
      </c>
      <c r="AE16" s="228">
        <f t="shared" si="0"/>
        <v>0</v>
      </c>
      <c r="AF16" s="228">
        <f t="shared" si="0"/>
        <v>0</v>
      </c>
      <c r="AG16" s="229"/>
      <c r="AH16" s="26">
        <f t="shared" si="2"/>
        <v>0</v>
      </c>
      <c r="AI16" s="178"/>
      <c r="AJ16" s="171" t="str" cm="1">
        <f t="array" ref="AJ16">_xlfn.IFS(OR(AC16&gt;H16,AE16&gt;J16),"KO : Le montant retenu est supérieur au montant présenté. Merci de revoir la ligne de dépense ou plafonner son montant.",H16=0,"",AND(AC16=H16,AE16=J16),"OK",OR(AC16&lt;H16,AE16&lt;J16),"Montant instruit inférieur au montant présenté.")</f>
        <v/>
      </c>
      <c r="AK16" s="26">
        <f t="shared" si="3"/>
        <v>0</v>
      </c>
    </row>
    <row r="17" spans="2:37" x14ac:dyDescent="0.25">
      <c r="B17" s="109"/>
      <c r="C17" s="186"/>
      <c r="D17" s="127"/>
      <c r="E17" s="105"/>
      <c r="F17" s="105"/>
      <c r="G17" s="105"/>
      <c r="H17" s="106"/>
      <c r="I17" s="106"/>
      <c r="J17" s="107"/>
      <c r="K17" s="108"/>
      <c r="L17" s="109"/>
      <c r="M17" s="106"/>
      <c r="N17" s="106"/>
      <c r="O17" s="106"/>
      <c r="P17" s="110"/>
      <c r="Q17" s="112"/>
      <c r="R17" s="112"/>
      <c r="S17" s="112"/>
      <c r="T17" s="112"/>
      <c r="U17" s="112"/>
      <c r="V17" s="286" t="s">
        <v>159</v>
      </c>
      <c r="W17" s="228">
        <f t="shared" si="1"/>
        <v>0</v>
      </c>
      <c r="X17" s="228">
        <f t="shared" si="0"/>
        <v>0</v>
      </c>
      <c r="Y17" s="228">
        <f t="shared" si="0"/>
        <v>0</v>
      </c>
      <c r="Z17" s="228">
        <f t="shared" si="0"/>
        <v>0</v>
      </c>
      <c r="AA17" s="228">
        <f t="shared" si="0"/>
        <v>0</v>
      </c>
      <c r="AB17" s="228">
        <f t="shared" si="0"/>
        <v>0</v>
      </c>
      <c r="AC17" s="228">
        <f t="shared" si="0"/>
        <v>0</v>
      </c>
      <c r="AD17" s="228">
        <f t="shared" si="0"/>
        <v>0</v>
      </c>
      <c r="AE17" s="228">
        <f t="shared" si="0"/>
        <v>0</v>
      </c>
      <c r="AF17" s="228">
        <f t="shared" si="0"/>
        <v>0</v>
      </c>
      <c r="AG17" s="229"/>
      <c r="AH17" s="26">
        <f t="shared" si="2"/>
        <v>0</v>
      </c>
      <c r="AI17" s="178"/>
      <c r="AJ17" s="171" t="str" cm="1">
        <f t="array" ref="AJ17">_xlfn.IFS(OR(AC17&gt;H17,AE17&gt;J17),"KO : Le montant retenu est supérieur au montant présenté. Merci de revoir la ligne de dépense ou plafonner son montant.",H17=0,"",AND(AC17=H17,AE17=J17),"OK",OR(AC17&lt;H17,AE17&lt;J17),"Montant instruit inférieur au montant présenté.")</f>
        <v/>
      </c>
      <c r="AK17" s="26">
        <f t="shared" si="3"/>
        <v>0</v>
      </c>
    </row>
    <row r="18" spans="2:37" x14ac:dyDescent="0.25">
      <c r="B18" s="109"/>
      <c r="C18" s="186"/>
      <c r="D18" s="127"/>
      <c r="E18" s="105"/>
      <c r="F18" s="105"/>
      <c r="G18" s="105"/>
      <c r="H18" s="106"/>
      <c r="I18" s="106"/>
      <c r="J18" s="107"/>
      <c r="K18" s="108"/>
      <c r="L18" s="109"/>
      <c r="M18" s="106"/>
      <c r="N18" s="106"/>
      <c r="O18" s="106"/>
      <c r="P18" s="110"/>
      <c r="Q18" s="112"/>
      <c r="R18" s="112"/>
      <c r="S18" s="112"/>
      <c r="T18" s="112"/>
      <c r="U18" s="112"/>
      <c r="V18" s="286" t="s">
        <v>159</v>
      </c>
      <c r="W18" s="228">
        <f t="shared" si="1"/>
        <v>0</v>
      </c>
      <c r="X18" s="228">
        <f t="shared" si="0"/>
        <v>0</v>
      </c>
      <c r="Y18" s="228">
        <f t="shared" si="0"/>
        <v>0</v>
      </c>
      <c r="Z18" s="228">
        <f t="shared" si="0"/>
        <v>0</v>
      </c>
      <c r="AA18" s="228">
        <f t="shared" si="0"/>
        <v>0</v>
      </c>
      <c r="AB18" s="228">
        <f t="shared" si="0"/>
        <v>0</v>
      </c>
      <c r="AC18" s="228">
        <f t="shared" si="0"/>
        <v>0</v>
      </c>
      <c r="AD18" s="228">
        <f t="shared" si="0"/>
        <v>0</v>
      </c>
      <c r="AE18" s="228">
        <f t="shared" si="0"/>
        <v>0</v>
      </c>
      <c r="AF18" s="228">
        <f t="shared" si="0"/>
        <v>0</v>
      </c>
      <c r="AG18" s="229"/>
      <c r="AH18" s="26">
        <f t="shared" si="2"/>
        <v>0</v>
      </c>
      <c r="AI18" s="178"/>
      <c r="AJ18" s="171" t="str" cm="1">
        <f t="array" ref="AJ18">_xlfn.IFS(OR(AC18&gt;H18,AE18&gt;J18),"KO : Le montant retenu est supérieur au montant présenté. Merci de revoir la ligne de dépense ou plafonner son montant.",H18=0,"",AND(AC18=H18,AE18=J18),"OK",OR(AC18&lt;H18,AE18&lt;J18),"Montant instruit inférieur au montant présenté.")</f>
        <v/>
      </c>
      <c r="AK18" s="26">
        <f t="shared" si="3"/>
        <v>0</v>
      </c>
    </row>
    <row r="19" spans="2:37" x14ac:dyDescent="0.25">
      <c r="B19" s="109"/>
      <c r="C19" s="186"/>
      <c r="D19" s="127"/>
      <c r="E19" s="105"/>
      <c r="F19" s="105"/>
      <c r="G19" s="105"/>
      <c r="H19" s="106"/>
      <c r="I19" s="106"/>
      <c r="J19" s="107"/>
      <c r="K19" s="108"/>
      <c r="L19" s="109"/>
      <c r="M19" s="106"/>
      <c r="N19" s="106"/>
      <c r="O19" s="106"/>
      <c r="P19" s="110"/>
      <c r="Q19" s="112"/>
      <c r="R19" s="112"/>
      <c r="S19" s="112"/>
      <c r="T19" s="112"/>
      <c r="U19" s="112"/>
      <c r="V19" s="286" t="s">
        <v>159</v>
      </c>
      <c r="W19" s="228">
        <f t="shared" si="1"/>
        <v>0</v>
      </c>
      <c r="X19" s="228">
        <f t="shared" si="0"/>
        <v>0</v>
      </c>
      <c r="Y19" s="228">
        <f t="shared" si="0"/>
        <v>0</v>
      </c>
      <c r="Z19" s="228">
        <f t="shared" si="0"/>
        <v>0</v>
      </c>
      <c r="AA19" s="228">
        <f t="shared" si="0"/>
        <v>0</v>
      </c>
      <c r="AB19" s="228">
        <f t="shared" si="0"/>
        <v>0</v>
      </c>
      <c r="AC19" s="228">
        <f t="shared" si="0"/>
        <v>0</v>
      </c>
      <c r="AD19" s="228">
        <f t="shared" si="0"/>
        <v>0</v>
      </c>
      <c r="AE19" s="228">
        <f t="shared" si="0"/>
        <v>0</v>
      </c>
      <c r="AF19" s="228">
        <f t="shared" si="0"/>
        <v>0</v>
      </c>
      <c r="AG19" s="229"/>
      <c r="AH19" s="26">
        <f t="shared" si="2"/>
        <v>0</v>
      </c>
      <c r="AI19" s="178"/>
      <c r="AJ19" s="171" t="str" cm="1">
        <f t="array" ref="AJ19">_xlfn.IFS(OR(AC19&gt;H19,AE19&gt;J19),"KO : Le montant retenu est supérieur au montant présenté. Merci de revoir la ligne de dépense ou plafonner son montant.",H19=0,"",AND(AC19=H19,AE19=J19),"OK",OR(AC19&lt;H19,AE19&lt;J19),"Montant instruit inférieur au montant présenté.")</f>
        <v/>
      </c>
      <c r="AK19" s="26">
        <f t="shared" si="3"/>
        <v>0</v>
      </c>
    </row>
    <row r="20" spans="2:37" x14ac:dyDescent="0.25">
      <c r="B20" s="109"/>
      <c r="C20" s="186"/>
      <c r="D20" s="127"/>
      <c r="E20" s="105"/>
      <c r="F20" s="105"/>
      <c r="G20" s="105"/>
      <c r="H20" s="106"/>
      <c r="I20" s="106"/>
      <c r="J20" s="107"/>
      <c r="K20" s="108"/>
      <c r="L20" s="109"/>
      <c r="M20" s="106"/>
      <c r="N20" s="106"/>
      <c r="O20" s="106"/>
      <c r="P20" s="110"/>
      <c r="Q20" s="112"/>
      <c r="R20" s="112"/>
      <c r="S20" s="112"/>
      <c r="T20" s="112"/>
      <c r="U20" s="112"/>
      <c r="V20" s="286" t="s">
        <v>159</v>
      </c>
      <c r="W20" s="228">
        <f t="shared" si="1"/>
        <v>0</v>
      </c>
      <c r="X20" s="228">
        <f t="shared" si="0"/>
        <v>0</v>
      </c>
      <c r="Y20" s="228">
        <f t="shared" si="0"/>
        <v>0</v>
      </c>
      <c r="Z20" s="228">
        <f t="shared" si="0"/>
        <v>0</v>
      </c>
      <c r="AA20" s="228">
        <f t="shared" si="0"/>
        <v>0</v>
      </c>
      <c r="AB20" s="228">
        <f t="shared" si="0"/>
        <v>0</v>
      </c>
      <c r="AC20" s="228">
        <f t="shared" si="0"/>
        <v>0</v>
      </c>
      <c r="AD20" s="228">
        <f t="shared" si="0"/>
        <v>0</v>
      </c>
      <c r="AE20" s="228">
        <f t="shared" si="0"/>
        <v>0</v>
      </c>
      <c r="AF20" s="228">
        <f t="shared" si="0"/>
        <v>0</v>
      </c>
      <c r="AG20" s="229"/>
      <c r="AH20" s="26">
        <f t="shared" si="2"/>
        <v>0</v>
      </c>
      <c r="AI20" s="178"/>
      <c r="AJ20" s="171" t="str" cm="1">
        <f t="array" ref="AJ20">_xlfn.IFS(OR(AC20&gt;H20,AE20&gt;J20),"KO : Le montant retenu est supérieur au montant présenté. Merci de revoir la ligne de dépense ou plafonner son montant.",H20=0,"",AND(AC20=H20,AE20=J20),"OK",OR(AC20&lt;H20,AE20&lt;J20),"Montant instruit inférieur au montant présenté.")</f>
        <v/>
      </c>
      <c r="AK20" s="26">
        <f t="shared" si="3"/>
        <v>0</v>
      </c>
    </row>
    <row r="21" spans="2:37" x14ac:dyDescent="0.25">
      <c r="B21" s="109"/>
      <c r="C21" s="186"/>
      <c r="D21" s="127"/>
      <c r="E21" s="105"/>
      <c r="F21" s="105"/>
      <c r="G21" s="105"/>
      <c r="H21" s="106"/>
      <c r="I21" s="106"/>
      <c r="J21" s="107"/>
      <c r="K21" s="108"/>
      <c r="L21" s="109"/>
      <c r="M21" s="106"/>
      <c r="N21" s="106"/>
      <c r="O21" s="106"/>
      <c r="P21" s="110"/>
      <c r="Q21" s="112"/>
      <c r="R21" s="112"/>
      <c r="S21" s="112"/>
      <c r="T21" s="112"/>
      <c r="U21" s="112"/>
      <c r="V21" s="286" t="s">
        <v>159</v>
      </c>
      <c r="W21" s="228">
        <f t="shared" si="1"/>
        <v>0</v>
      </c>
      <c r="X21" s="228">
        <f t="shared" si="0"/>
        <v>0</v>
      </c>
      <c r="Y21" s="228">
        <f t="shared" si="0"/>
        <v>0</v>
      </c>
      <c r="Z21" s="228">
        <f t="shared" si="0"/>
        <v>0</v>
      </c>
      <c r="AA21" s="228">
        <f t="shared" si="0"/>
        <v>0</v>
      </c>
      <c r="AB21" s="228">
        <f t="shared" si="0"/>
        <v>0</v>
      </c>
      <c r="AC21" s="228">
        <f t="shared" si="0"/>
        <v>0</v>
      </c>
      <c r="AD21" s="228">
        <f t="shared" si="0"/>
        <v>0</v>
      </c>
      <c r="AE21" s="228">
        <f t="shared" si="0"/>
        <v>0</v>
      </c>
      <c r="AF21" s="228">
        <f t="shared" si="0"/>
        <v>0</v>
      </c>
      <c r="AG21" s="229"/>
      <c r="AH21" s="26">
        <f t="shared" si="2"/>
        <v>0</v>
      </c>
      <c r="AI21" s="178"/>
      <c r="AJ21" s="171" t="str" cm="1">
        <f t="array" ref="AJ21">_xlfn.IFS(OR(AC21&gt;H21,AE21&gt;J21),"KO : Le montant retenu est supérieur au montant présenté. Merci de revoir la ligne de dépense ou plafonner son montant.",H21=0,"",AND(AC21=H21,AE21=J21),"OK",OR(AC21&lt;H21,AE21&lt;J21),"Montant instruit inférieur au montant présenté.")</f>
        <v/>
      </c>
      <c r="AK21" s="26">
        <f t="shared" si="3"/>
        <v>0</v>
      </c>
    </row>
    <row r="22" spans="2:37" x14ac:dyDescent="0.25">
      <c r="B22" s="109"/>
      <c r="C22" s="186"/>
      <c r="D22" s="127"/>
      <c r="E22" s="105"/>
      <c r="F22" s="105"/>
      <c r="G22" s="105"/>
      <c r="H22" s="106"/>
      <c r="I22" s="106"/>
      <c r="J22" s="107"/>
      <c r="K22" s="108"/>
      <c r="L22" s="109"/>
      <c r="M22" s="106"/>
      <c r="N22" s="106"/>
      <c r="O22" s="106"/>
      <c r="P22" s="110"/>
      <c r="Q22" s="112"/>
      <c r="R22" s="112"/>
      <c r="S22" s="112"/>
      <c r="T22" s="112"/>
      <c r="U22" s="112"/>
      <c r="V22" s="286" t="s">
        <v>159</v>
      </c>
      <c r="W22" s="228">
        <f t="shared" si="1"/>
        <v>0</v>
      </c>
      <c r="X22" s="228">
        <f t="shared" si="0"/>
        <v>0</v>
      </c>
      <c r="Y22" s="228">
        <f t="shared" si="0"/>
        <v>0</v>
      </c>
      <c r="Z22" s="228">
        <f t="shared" si="0"/>
        <v>0</v>
      </c>
      <c r="AA22" s="228">
        <f t="shared" si="0"/>
        <v>0</v>
      </c>
      <c r="AB22" s="228">
        <f t="shared" si="0"/>
        <v>0</v>
      </c>
      <c r="AC22" s="228">
        <f t="shared" si="0"/>
        <v>0</v>
      </c>
      <c r="AD22" s="228">
        <f t="shared" si="0"/>
        <v>0</v>
      </c>
      <c r="AE22" s="228">
        <f t="shared" si="0"/>
        <v>0</v>
      </c>
      <c r="AF22" s="228">
        <f t="shared" si="0"/>
        <v>0</v>
      </c>
      <c r="AG22" s="229"/>
      <c r="AH22" s="26">
        <f t="shared" si="2"/>
        <v>0</v>
      </c>
      <c r="AI22" s="178"/>
      <c r="AJ22" s="171" t="str" cm="1">
        <f t="array" ref="AJ22">_xlfn.IFS(OR(AC22&gt;H22,AE22&gt;J22),"KO : Le montant retenu est supérieur au montant présenté. Merci de revoir la ligne de dépense ou plafonner son montant.",H22=0,"",AND(AC22=H22,AE22=J22),"OK",OR(AC22&lt;H22,AE22&lt;J22),"Montant instruit inférieur au montant présenté.")</f>
        <v/>
      </c>
      <c r="AK22" s="26">
        <f t="shared" si="3"/>
        <v>0</v>
      </c>
    </row>
    <row r="23" spans="2:37" x14ac:dyDescent="0.25">
      <c r="B23" s="109"/>
      <c r="C23" s="186"/>
      <c r="D23" s="127"/>
      <c r="E23" s="105"/>
      <c r="F23" s="105"/>
      <c r="G23" s="105"/>
      <c r="H23" s="106"/>
      <c r="I23" s="106"/>
      <c r="J23" s="107"/>
      <c r="K23" s="108"/>
      <c r="L23" s="109"/>
      <c r="M23" s="106"/>
      <c r="N23" s="106"/>
      <c r="O23" s="106"/>
      <c r="P23" s="110"/>
      <c r="Q23" s="112"/>
      <c r="R23" s="112"/>
      <c r="S23" s="112"/>
      <c r="T23" s="112"/>
      <c r="U23" s="112"/>
      <c r="V23" s="286" t="s">
        <v>159</v>
      </c>
      <c r="W23" s="228">
        <f t="shared" si="1"/>
        <v>0</v>
      </c>
      <c r="X23" s="228">
        <f t="shared" si="0"/>
        <v>0</v>
      </c>
      <c r="Y23" s="228">
        <f t="shared" si="0"/>
        <v>0</v>
      </c>
      <c r="Z23" s="228">
        <f t="shared" si="0"/>
        <v>0</v>
      </c>
      <c r="AA23" s="228">
        <f t="shared" si="0"/>
        <v>0</v>
      </c>
      <c r="AB23" s="228">
        <f t="shared" si="0"/>
        <v>0</v>
      </c>
      <c r="AC23" s="228">
        <f t="shared" si="0"/>
        <v>0</v>
      </c>
      <c r="AD23" s="228">
        <f t="shared" si="0"/>
        <v>0</v>
      </c>
      <c r="AE23" s="228">
        <f t="shared" si="0"/>
        <v>0</v>
      </c>
      <c r="AF23" s="228">
        <f t="shared" si="0"/>
        <v>0</v>
      </c>
      <c r="AG23" s="229"/>
      <c r="AH23" s="26">
        <f t="shared" si="2"/>
        <v>0</v>
      </c>
      <c r="AI23" s="178"/>
      <c r="AJ23" s="171" t="str" cm="1">
        <f t="array" ref="AJ23">_xlfn.IFS(OR(AC23&gt;H23,AE23&gt;J23),"KO : Le montant retenu est supérieur au montant présenté. Merci de revoir la ligne de dépense ou plafonner son montant.",H23=0,"",AND(AC23=H23,AE23=J23),"OK",OR(AC23&lt;H23,AE23&lt;J23),"Montant instruit inférieur au montant présenté.")</f>
        <v/>
      </c>
      <c r="AK23" s="26">
        <f t="shared" si="3"/>
        <v>0</v>
      </c>
    </row>
    <row r="24" spans="2:37" x14ac:dyDescent="0.25">
      <c r="B24" s="109"/>
      <c r="C24" s="186"/>
      <c r="D24" s="127"/>
      <c r="E24" s="105"/>
      <c r="F24" s="105"/>
      <c r="G24" s="105"/>
      <c r="H24" s="106"/>
      <c r="I24" s="106"/>
      <c r="J24" s="107"/>
      <c r="K24" s="108"/>
      <c r="L24" s="109"/>
      <c r="M24" s="106"/>
      <c r="N24" s="106"/>
      <c r="O24" s="106"/>
      <c r="P24" s="110"/>
      <c r="Q24" s="112"/>
      <c r="R24" s="112"/>
      <c r="S24" s="112"/>
      <c r="T24" s="112"/>
      <c r="U24" s="112"/>
      <c r="V24" s="286" t="s">
        <v>159</v>
      </c>
      <c r="W24" s="228">
        <f t="shared" si="1"/>
        <v>0</v>
      </c>
      <c r="X24" s="228">
        <f t="shared" si="0"/>
        <v>0</v>
      </c>
      <c r="Y24" s="228">
        <f t="shared" si="0"/>
        <v>0</v>
      </c>
      <c r="Z24" s="228">
        <f t="shared" si="0"/>
        <v>0</v>
      </c>
      <c r="AA24" s="228">
        <f t="shared" si="0"/>
        <v>0</v>
      </c>
      <c r="AB24" s="228">
        <f t="shared" si="0"/>
        <v>0</v>
      </c>
      <c r="AC24" s="228">
        <f t="shared" si="0"/>
        <v>0</v>
      </c>
      <c r="AD24" s="228">
        <f t="shared" si="0"/>
        <v>0</v>
      </c>
      <c r="AE24" s="228">
        <f t="shared" si="0"/>
        <v>0</v>
      </c>
      <c r="AF24" s="228">
        <f t="shared" si="0"/>
        <v>0</v>
      </c>
      <c r="AG24" s="229"/>
      <c r="AH24" s="26">
        <f t="shared" si="2"/>
        <v>0</v>
      </c>
      <c r="AI24" s="178"/>
      <c r="AJ24" s="171" t="str" cm="1">
        <f t="array" ref="AJ24">_xlfn.IFS(OR(AC24&gt;H24,AE24&gt;J24),"KO : Le montant retenu est supérieur au montant présenté. Merci de revoir la ligne de dépense ou plafonner son montant.",H24=0,"",AND(AC24=H24,AE24=J24),"OK",OR(AC24&lt;H24,AE24&lt;J24),"Montant instruit inférieur au montant présenté.")</f>
        <v/>
      </c>
      <c r="AK24" s="26">
        <f t="shared" si="3"/>
        <v>0</v>
      </c>
    </row>
    <row r="25" spans="2:37" x14ac:dyDescent="0.25">
      <c r="B25" s="109"/>
      <c r="C25" s="186"/>
      <c r="D25" s="127"/>
      <c r="E25" s="105"/>
      <c r="F25" s="105"/>
      <c r="G25" s="105"/>
      <c r="H25" s="106"/>
      <c r="I25" s="106"/>
      <c r="J25" s="107"/>
      <c r="K25" s="108"/>
      <c r="L25" s="109"/>
      <c r="M25" s="106"/>
      <c r="N25" s="106"/>
      <c r="O25" s="106"/>
      <c r="P25" s="110"/>
      <c r="Q25" s="112"/>
      <c r="R25" s="112"/>
      <c r="S25" s="112"/>
      <c r="T25" s="112"/>
      <c r="U25" s="112"/>
      <c r="V25" s="286" t="s">
        <v>159</v>
      </c>
      <c r="W25" s="228">
        <f t="shared" si="1"/>
        <v>0</v>
      </c>
      <c r="X25" s="228">
        <f t="shared" si="0"/>
        <v>0</v>
      </c>
      <c r="Y25" s="228">
        <f t="shared" si="0"/>
        <v>0</v>
      </c>
      <c r="Z25" s="228">
        <f t="shared" si="0"/>
        <v>0</v>
      </c>
      <c r="AA25" s="228">
        <f t="shared" si="0"/>
        <v>0</v>
      </c>
      <c r="AB25" s="228">
        <f t="shared" si="0"/>
        <v>0</v>
      </c>
      <c r="AC25" s="228">
        <f t="shared" si="0"/>
        <v>0</v>
      </c>
      <c r="AD25" s="228">
        <f t="shared" si="0"/>
        <v>0</v>
      </c>
      <c r="AE25" s="228">
        <f t="shared" si="0"/>
        <v>0</v>
      </c>
      <c r="AF25" s="228">
        <f t="shared" si="0"/>
        <v>0</v>
      </c>
      <c r="AG25" s="229"/>
      <c r="AH25" s="26">
        <f t="shared" si="2"/>
        <v>0</v>
      </c>
      <c r="AI25" s="178"/>
      <c r="AJ25" s="171" t="str" cm="1">
        <f t="array" ref="AJ25">_xlfn.IFS(OR(AC25&gt;H25,AE25&gt;J25),"KO : Le montant retenu est supérieur au montant présenté. Merci de revoir la ligne de dépense ou plafonner son montant.",H25=0,"",AND(AC25=H25,AE25=J25),"OK",OR(AC25&lt;H25,AE25&lt;J25),"Montant instruit inférieur au montant présenté.")</f>
        <v/>
      </c>
      <c r="AK25" s="26">
        <f t="shared" si="3"/>
        <v>0</v>
      </c>
    </row>
    <row r="26" spans="2:37" x14ac:dyDescent="0.25">
      <c r="B26" s="109"/>
      <c r="C26" s="186"/>
      <c r="D26" s="127"/>
      <c r="E26" s="105"/>
      <c r="F26" s="105"/>
      <c r="G26" s="105"/>
      <c r="H26" s="106"/>
      <c r="I26" s="106"/>
      <c r="J26" s="107"/>
      <c r="K26" s="108"/>
      <c r="L26" s="109"/>
      <c r="M26" s="106"/>
      <c r="N26" s="106"/>
      <c r="O26" s="106"/>
      <c r="P26" s="110"/>
      <c r="Q26" s="112"/>
      <c r="R26" s="112"/>
      <c r="S26" s="112"/>
      <c r="T26" s="112"/>
      <c r="U26" s="112"/>
      <c r="V26" s="286" t="s">
        <v>159</v>
      </c>
      <c r="W26" s="228">
        <f t="shared" si="1"/>
        <v>0</v>
      </c>
      <c r="X26" s="228">
        <f t="shared" si="0"/>
        <v>0</v>
      </c>
      <c r="Y26" s="228">
        <f t="shared" si="0"/>
        <v>0</v>
      </c>
      <c r="Z26" s="228">
        <f t="shared" si="0"/>
        <v>0</v>
      </c>
      <c r="AA26" s="228">
        <f t="shared" si="0"/>
        <v>0</v>
      </c>
      <c r="AB26" s="228">
        <f t="shared" si="0"/>
        <v>0</v>
      </c>
      <c r="AC26" s="228">
        <f t="shared" si="0"/>
        <v>0</v>
      </c>
      <c r="AD26" s="228">
        <f t="shared" si="0"/>
        <v>0</v>
      </c>
      <c r="AE26" s="228">
        <f t="shared" si="0"/>
        <v>0</v>
      </c>
      <c r="AF26" s="228">
        <f t="shared" si="0"/>
        <v>0</v>
      </c>
      <c r="AG26" s="229"/>
      <c r="AH26" s="26">
        <f t="shared" si="2"/>
        <v>0</v>
      </c>
      <c r="AI26" s="178"/>
      <c r="AJ26" s="171" t="str" cm="1">
        <f t="array" ref="AJ26">_xlfn.IFS(OR(AC26&gt;H26,AE26&gt;J26),"KO : Le montant retenu est supérieur au montant présenté. Merci de revoir la ligne de dépense ou plafonner son montant.",H26=0,"",AND(AC26=H26,AE26=J26),"OK",OR(AC26&lt;H26,AE26&lt;J26),"Montant instruit inférieur au montant présenté.")</f>
        <v/>
      </c>
      <c r="AK26" s="26">
        <f t="shared" si="3"/>
        <v>0</v>
      </c>
    </row>
    <row r="27" spans="2:37" x14ac:dyDescent="0.25">
      <c r="B27" s="109"/>
      <c r="C27" s="186"/>
      <c r="D27" s="127"/>
      <c r="E27" s="105"/>
      <c r="F27" s="105"/>
      <c r="G27" s="105"/>
      <c r="H27" s="106"/>
      <c r="I27" s="106"/>
      <c r="J27" s="107"/>
      <c r="K27" s="108"/>
      <c r="L27" s="109"/>
      <c r="M27" s="106"/>
      <c r="N27" s="106"/>
      <c r="O27" s="106"/>
      <c r="P27" s="110"/>
      <c r="Q27" s="113"/>
      <c r="R27" s="113"/>
      <c r="S27" s="113"/>
      <c r="T27" s="113"/>
      <c r="U27" s="113"/>
      <c r="V27" s="287" t="s">
        <v>159</v>
      </c>
      <c r="W27" s="228">
        <f t="shared" si="1"/>
        <v>0</v>
      </c>
      <c r="X27" s="228">
        <f t="shared" si="0"/>
        <v>0</v>
      </c>
      <c r="Y27" s="228">
        <f t="shared" si="0"/>
        <v>0</v>
      </c>
      <c r="Z27" s="228">
        <f t="shared" si="0"/>
        <v>0</v>
      </c>
      <c r="AA27" s="228">
        <f t="shared" si="0"/>
        <v>0</v>
      </c>
      <c r="AB27" s="228">
        <f t="shared" si="0"/>
        <v>0</v>
      </c>
      <c r="AC27" s="228">
        <f t="shared" si="0"/>
        <v>0</v>
      </c>
      <c r="AD27" s="228">
        <f t="shared" si="0"/>
        <v>0</v>
      </c>
      <c r="AE27" s="228">
        <f t="shared" si="0"/>
        <v>0</v>
      </c>
      <c r="AF27" s="228">
        <f t="shared" si="0"/>
        <v>0</v>
      </c>
      <c r="AG27" s="229"/>
      <c r="AH27" s="26">
        <f t="shared" si="2"/>
        <v>0</v>
      </c>
      <c r="AI27" s="178"/>
      <c r="AJ27" s="171" t="str" cm="1">
        <f t="array" ref="AJ27">_xlfn.IFS(OR(AC27&gt;H27,AE27&gt;J27),"KO : Le montant retenu est supérieur au montant présenté. Merci de revoir la ligne de dépense ou plafonner son montant.",H27=0,"",AND(AC27=H27,AE27=J27),"OK",OR(AC27&lt;H27,AE27&lt;J27),"Montant instruit inférieur au montant présenté.")</f>
        <v/>
      </c>
      <c r="AK27" s="26">
        <f t="shared" si="3"/>
        <v>0</v>
      </c>
    </row>
    <row r="28" spans="2:37" x14ac:dyDescent="0.25">
      <c r="B28" s="109"/>
      <c r="C28" s="186"/>
      <c r="D28" s="127"/>
      <c r="E28" s="105"/>
      <c r="F28" s="105"/>
      <c r="G28" s="105"/>
      <c r="H28" s="106"/>
      <c r="I28" s="106"/>
      <c r="J28" s="107"/>
      <c r="K28" s="108"/>
      <c r="L28" s="109"/>
      <c r="M28" s="106"/>
      <c r="N28" s="106"/>
      <c r="O28" s="106"/>
      <c r="P28" s="110"/>
      <c r="Q28" s="112"/>
      <c r="R28" s="112"/>
      <c r="S28" s="112"/>
      <c r="T28" s="112"/>
      <c r="U28" s="112"/>
      <c r="V28" s="286" t="s">
        <v>159</v>
      </c>
      <c r="W28" s="228">
        <f t="shared" si="1"/>
        <v>0</v>
      </c>
      <c r="X28" s="228">
        <f t="shared" si="1"/>
        <v>0</v>
      </c>
      <c r="Y28" s="228">
        <f t="shared" si="1"/>
        <v>0</v>
      </c>
      <c r="Z28" s="228">
        <f t="shared" si="1"/>
        <v>0</v>
      </c>
      <c r="AA28" s="228">
        <f t="shared" si="1"/>
        <v>0</v>
      </c>
      <c r="AB28" s="228">
        <f t="shared" si="1"/>
        <v>0</v>
      </c>
      <c r="AC28" s="228">
        <f t="shared" si="1"/>
        <v>0</v>
      </c>
      <c r="AD28" s="228">
        <f t="shared" si="1"/>
        <v>0</v>
      </c>
      <c r="AE28" s="228">
        <f t="shared" si="1"/>
        <v>0</v>
      </c>
      <c r="AF28" s="228">
        <f t="shared" si="1"/>
        <v>0</v>
      </c>
      <c r="AG28" s="229"/>
      <c r="AH28" s="26">
        <f t="shared" si="2"/>
        <v>0</v>
      </c>
      <c r="AI28" s="178"/>
      <c r="AJ28" s="171" t="str" cm="1">
        <f t="array" ref="AJ28">_xlfn.IFS(OR(AC28&gt;H28,AE28&gt;J28),"KO : Le montant retenu est supérieur au montant présenté. Merci de revoir la ligne de dépense ou plafonner son montant.",H28=0,"",AND(AC28=H28,AE28=J28),"OK",OR(AC28&lt;H28,AE28&lt;J28),"Montant instruit inférieur au montant présenté.")</f>
        <v/>
      </c>
      <c r="AK28" s="26">
        <f t="shared" si="3"/>
        <v>0</v>
      </c>
    </row>
    <row r="29" spans="2:37" ht="15.75" thickBot="1" x14ac:dyDescent="0.3">
      <c r="G29" s="184" t="s">
        <v>183</v>
      </c>
      <c r="H29" s="12">
        <f>SUM(H13:H28)</f>
        <v>0</v>
      </c>
      <c r="I29" s="12">
        <f t="shared" ref="I29:J29" si="4">SUM(I13:I28)</f>
        <v>0</v>
      </c>
      <c r="J29" s="12">
        <f t="shared" si="4"/>
        <v>0</v>
      </c>
      <c r="L29" s="184" t="s">
        <v>183</v>
      </c>
      <c r="M29" s="12">
        <f>SUM(M13:M28)</f>
        <v>0</v>
      </c>
      <c r="N29" s="12">
        <f t="shared" ref="N29:O29" si="5">SUM(N13:N28)</f>
        <v>0</v>
      </c>
      <c r="O29" s="12">
        <f t="shared" si="5"/>
        <v>0</v>
      </c>
      <c r="Q29" s="184" t="s">
        <v>183</v>
      </c>
      <c r="R29" s="12">
        <f>SUM(R13:R28)</f>
        <v>0</v>
      </c>
      <c r="S29" s="12">
        <f t="shared" ref="S29" si="6">SUM(S13:S28)</f>
        <v>0</v>
      </c>
      <c r="T29" s="12">
        <f t="shared" ref="T29" si="7">SUM(T13:T28)</f>
        <v>0</v>
      </c>
      <c r="AB29" s="184" t="s">
        <v>183</v>
      </c>
      <c r="AC29" s="29">
        <f>SUM(AC13:AC28)</f>
        <v>0</v>
      </c>
      <c r="AD29" s="29">
        <f>SUM(AD13:AD28)</f>
        <v>0</v>
      </c>
      <c r="AE29" s="29">
        <f>SUM(AE13:AE28)</f>
        <v>0</v>
      </c>
      <c r="AF29" s="135"/>
      <c r="AG29" s="184" t="s">
        <v>183</v>
      </c>
      <c r="AH29" s="29">
        <f>SUM(AH13:AH28)</f>
        <v>0</v>
      </c>
      <c r="AJ29" s="184" t="s">
        <v>183</v>
      </c>
      <c r="AK29" s="29">
        <f>SUM(AK13:AK28)</f>
        <v>0</v>
      </c>
    </row>
    <row r="31" spans="2:37" s="135" customFormat="1" ht="252.95" customHeight="1" x14ac:dyDescent="0.25">
      <c r="B31" s="576" t="s">
        <v>188</v>
      </c>
      <c r="C31" s="576"/>
      <c r="D31" s="576"/>
      <c r="E31" s="576"/>
      <c r="F31" s="576"/>
      <c r="G31" s="576"/>
      <c r="H31" s="576"/>
      <c r="I31" s="576"/>
      <c r="W31" s="129"/>
      <c r="X31" s="129"/>
      <c r="Y31" s="129"/>
      <c r="Z31" s="129"/>
      <c r="AA31" s="129"/>
      <c r="AB31" s="129"/>
      <c r="AC31" s="129"/>
      <c r="AD31" s="129"/>
      <c r="AE31" s="129"/>
      <c r="AF31" s="129"/>
      <c r="AG31" s="129"/>
      <c r="AH31" s="129"/>
      <c r="AI31" s="129"/>
      <c r="AJ31" s="129"/>
      <c r="AK31" s="129"/>
    </row>
    <row r="33" spans="5:28" x14ac:dyDescent="0.25">
      <c r="W33" s="135"/>
      <c r="X33" s="135"/>
      <c r="Y33" s="135"/>
      <c r="Z33" s="135"/>
      <c r="AA33" s="135"/>
      <c r="AB33" s="135"/>
    </row>
    <row r="35" spans="5:28" ht="15.75" thickBot="1" x14ac:dyDescent="0.3"/>
    <row r="36" spans="5:28" x14ac:dyDescent="0.25">
      <c r="E36" s="288" t="s">
        <v>162</v>
      </c>
      <c r="F36" s="289"/>
      <c r="G36" s="290"/>
    </row>
    <row r="37" spans="5:28" x14ac:dyDescent="0.25">
      <c r="E37" s="291"/>
      <c r="F37" s="86"/>
      <c r="G37" s="292"/>
    </row>
    <row r="38" spans="5:28" x14ac:dyDescent="0.25">
      <c r="E38" s="293" t="s">
        <v>163</v>
      </c>
      <c r="F38" s="86"/>
      <c r="G38" s="292"/>
    </row>
    <row r="39" spans="5:28" x14ac:dyDescent="0.25">
      <c r="E39" s="194"/>
      <c r="F39" s="86"/>
      <c r="G39" s="292"/>
    </row>
    <row r="40" spans="5:28" x14ac:dyDescent="0.25">
      <c r="E40" s="194"/>
      <c r="F40" s="86"/>
      <c r="G40" s="292"/>
    </row>
    <row r="41" spans="5:28" x14ac:dyDescent="0.25">
      <c r="E41" s="294" t="s">
        <v>164</v>
      </c>
      <c r="F41" s="86"/>
      <c r="G41" s="292"/>
    </row>
    <row r="42" spans="5:28" x14ac:dyDescent="0.25">
      <c r="E42" s="295"/>
      <c r="F42" s="86"/>
      <c r="G42" s="292"/>
    </row>
    <row r="43" spans="5:28" x14ac:dyDescent="0.25">
      <c r="E43" s="295"/>
      <c r="F43" s="86"/>
      <c r="G43" s="292"/>
    </row>
    <row r="44" spans="5:28" x14ac:dyDescent="0.25">
      <c r="E44" s="295"/>
      <c r="F44" s="86"/>
      <c r="G44" s="292"/>
    </row>
    <row r="45" spans="5:28" x14ac:dyDescent="0.25">
      <c r="E45" s="295"/>
      <c r="F45" s="86"/>
      <c r="G45" s="292"/>
    </row>
    <row r="46" spans="5:28" ht="15.75" thickBot="1" x14ac:dyDescent="0.3">
      <c r="E46" s="296"/>
      <c r="F46" s="297"/>
      <c r="G46" s="298"/>
    </row>
  </sheetData>
  <sheetProtection algorithmName="SHA-512" hashValue="VjMoNqB2+Zj9sgUMUWPWndUQUllXTXx6JbNgA2eQmBxqzCjMSFr8x2UGxqWjANBPdx0MU+XSdUDKnqBZu4J04g==" saltValue="qCaaE3vsBiXEb1Cwc1/JHg==" spinCount="100000" sheet="1" selectLockedCells="1"/>
  <mergeCells count="15">
    <mergeCell ref="W9:AK9"/>
    <mergeCell ref="W10:W11"/>
    <mergeCell ref="Z10:Z11"/>
    <mergeCell ref="AB10:AF10"/>
    <mergeCell ref="B31:I31"/>
    <mergeCell ref="V10:V11"/>
    <mergeCell ref="L10:U10"/>
    <mergeCell ref="A1:G1"/>
    <mergeCell ref="B10:B11"/>
    <mergeCell ref="E10:E11"/>
    <mergeCell ref="G10:K10"/>
    <mergeCell ref="B5:E5"/>
    <mergeCell ref="B4:E4"/>
    <mergeCell ref="B6:E6"/>
    <mergeCell ref="B9:V9"/>
  </mergeCells>
  <dataValidations disablePrompts="1" count="2">
    <dataValidation type="list" allowBlank="1" showInputMessage="1" showErrorMessage="1" promptTitle="Sélectionnez un poste de dépense" prompt="Cliquez sur le menu déroulant" sqref="C12:C28" xr:uid="{7D9336FC-E325-48EA-9C0E-055A6B65887B}">
      <formula1>"Echanges dev-perf-envir-eco , Renforcement sys-exploit , Adapt-prod-zone-contrainte , Id-protect-prod , Innov-bottom-up , Outils-num-agri-ali , Mentions-valo , Dev-gestion-risques , Fav-territ-souv-ali-écosys , Promouvoir savoir-faire-transfo-ressources"</formula1>
    </dataValidation>
    <dataValidation type="list" allowBlank="1" showInputMessage="1" showErrorMessage="1" promptTitle="Sélectionnez une sous-opération " prompt="Cliquez sur le menu déroulant" sqref="D12:D28" xr:uid="{E047A85A-416C-4885-A853-F57BC1CFA206}">
      <formula1>"Projets groupes opérationnels , Création groupes opérationnels , Diffusion projet"</formula1>
    </dataValidation>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5AA9E8-2F67-4F4C-BECA-D195924E8965}">
  <sheetPr>
    <tabColor theme="8" tint="0.59999389629810485"/>
  </sheetPr>
  <dimension ref="A1:HP42"/>
  <sheetViews>
    <sheetView showGridLines="0" zoomScale="70" zoomScaleNormal="70" workbookViewId="0">
      <selection activeCell="B11" sqref="B11"/>
    </sheetView>
  </sheetViews>
  <sheetFormatPr baseColWidth="10" defaultColWidth="11.42578125" defaultRowHeight="15" x14ac:dyDescent="0.25"/>
  <cols>
    <col min="1" max="1" width="11.42578125" style="129"/>
    <col min="2" max="2" width="20" style="129" customWidth="1"/>
    <col min="3" max="4" width="24.28515625" style="129" customWidth="1"/>
    <col min="5" max="5" width="20.7109375" style="129" customWidth="1"/>
    <col min="6" max="6" width="45.28515625" style="129" customWidth="1"/>
    <col min="7" max="8" width="11.42578125" style="129"/>
    <col min="9" max="9" width="26.140625" style="129" customWidth="1"/>
    <col min="10" max="10" width="22.42578125" style="129" customWidth="1"/>
    <col min="11" max="11" width="16.85546875" style="129" customWidth="1"/>
    <col min="12" max="12" width="18" style="129" customWidth="1"/>
    <col min="13" max="13" width="11.42578125" style="129"/>
    <col min="14" max="14" width="34.140625" style="129" customWidth="1"/>
    <col min="15" max="15" width="22.42578125" style="129" customWidth="1"/>
    <col min="16" max="18" width="11.42578125" style="129"/>
    <col min="19" max="19" width="23.85546875" style="129" customWidth="1"/>
    <col min="20" max="20" width="23.42578125" style="129" customWidth="1"/>
    <col min="21" max="21" width="14.85546875" style="129" customWidth="1"/>
    <col min="22" max="22" width="11.42578125" style="129"/>
    <col min="23" max="37" width="36.42578125" style="129" customWidth="1"/>
    <col min="38" max="211" width="11.42578125" style="129"/>
    <col min="212" max="212" width="18.85546875" style="129" customWidth="1"/>
    <col min="213" max="213" width="19.7109375" style="129" customWidth="1"/>
    <col min="214" max="214" width="22.42578125" style="129" customWidth="1"/>
    <col min="215" max="215" width="16.42578125" style="129" customWidth="1"/>
    <col min="216" max="216" width="11.42578125" style="129"/>
    <col min="217" max="217" width="14.42578125" style="129" customWidth="1"/>
    <col min="218" max="16384" width="11.42578125" style="129"/>
  </cols>
  <sheetData>
    <row r="1" spans="1:224" ht="21" x14ac:dyDescent="0.35">
      <c r="A1" s="610" t="s">
        <v>76</v>
      </c>
      <c r="B1" s="610"/>
      <c r="C1" s="610"/>
      <c r="D1" s="610"/>
      <c r="E1" s="610"/>
      <c r="F1" s="610"/>
      <c r="G1" s="610"/>
      <c r="HB1" s="610" t="s">
        <v>76</v>
      </c>
      <c r="HC1" s="610"/>
      <c r="HD1" s="610"/>
      <c r="HE1" s="610"/>
      <c r="HF1" s="610"/>
    </row>
    <row r="3" spans="1:224" ht="18.75" x14ac:dyDescent="0.3">
      <c r="B3" s="263" t="s">
        <v>109</v>
      </c>
      <c r="C3" s="263"/>
      <c r="D3" s="263"/>
      <c r="HC3" s="263" t="s">
        <v>109</v>
      </c>
      <c r="HD3" s="263"/>
    </row>
    <row r="4" spans="1:224" x14ac:dyDescent="0.25">
      <c r="HC4" s="299" t="s">
        <v>198</v>
      </c>
    </row>
    <row r="5" spans="1:224" ht="18" x14ac:dyDescent="0.25">
      <c r="HC5" s="300" t="s">
        <v>88</v>
      </c>
      <c r="HD5" s="300"/>
    </row>
    <row r="6" spans="1:224" x14ac:dyDescent="0.25">
      <c r="HC6" s="301"/>
      <c r="HD6" s="301"/>
    </row>
    <row r="7" spans="1:224" ht="27" thickBot="1" x14ac:dyDescent="0.3">
      <c r="B7" s="597" t="s">
        <v>311</v>
      </c>
      <c r="C7" s="597"/>
      <c r="D7" s="597"/>
      <c r="E7" s="597"/>
      <c r="F7" s="597"/>
      <c r="G7" s="597"/>
      <c r="H7" s="597"/>
      <c r="I7" s="597"/>
      <c r="J7" s="597"/>
      <c r="K7" s="597"/>
      <c r="L7" s="597"/>
      <c r="M7" s="597"/>
      <c r="N7" s="597"/>
      <c r="O7" s="597"/>
      <c r="P7" s="597"/>
      <c r="Q7" s="597"/>
      <c r="R7" s="597"/>
      <c r="S7" s="597"/>
      <c r="T7" s="597"/>
      <c r="U7" s="597"/>
      <c r="V7" s="599"/>
      <c r="W7" s="609" t="s">
        <v>320</v>
      </c>
      <c r="X7" s="609"/>
      <c r="Y7" s="609"/>
      <c r="Z7" s="609"/>
      <c r="AA7" s="609"/>
      <c r="AB7" s="609"/>
      <c r="AC7" s="609"/>
      <c r="AD7" s="609"/>
      <c r="AE7" s="609"/>
      <c r="AF7" s="609"/>
      <c r="AG7" s="609"/>
      <c r="AH7" s="609"/>
      <c r="AI7" s="609"/>
      <c r="AJ7" s="609"/>
      <c r="AK7" s="609"/>
      <c r="HC7" s="301"/>
      <c r="HD7" s="301"/>
    </row>
    <row r="8" spans="1:224" ht="84.6" customHeight="1" thickBot="1" x14ac:dyDescent="0.3">
      <c r="B8" s="611" t="s">
        <v>170</v>
      </c>
      <c r="C8" s="268" t="s">
        <v>130</v>
      </c>
      <c r="D8" s="268" t="s">
        <v>131</v>
      </c>
      <c r="E8" s="613" t="s">
        <v>199</v>
      </c>
      <c r="F8" s="241" t="s">
        <v>135</v>
      </c>
      <c r="G8" s="615" t="s">
        <v>200</v>
      </c>
      <c r="H8" s="616"/>
      <c r="I8" s="616"/>
      <c r="J8" s="617"/>
      <c r="K8" s="627"/>
      <c r="L8" s="622" t="s">
        <v>201</v>
      </c>
      <c r="M8" s="623"/>
      <c r="N8" s="623"/>
      <c r="O8" s="623"/>
      <c r="P8" s="623"/>
      <c r="Q8" s="623"/>
      <c r="R8" s="623"/>
      <c r="S8" s="623"/>
      <c r="T8" s="623"/>
      <c r="U8" s="624"/>
      <c r="V8" s="620" t="s">
        <v>141</v>
      </c>
      <c r="W8" s="637" t="s">
        <v>327</v>
      </c>
      <c r="X8" s="207" t="s">
        <v>130</v>
      </c>
      <c r="Y8" s="207" t="s">
        <v>131</v>
      </c>
      <c r="Z8" s="215" t="s">
        <v>323</v>
      </c>
      <c r="AA8" s="207" t="s">
        <v>135</v>
      </c>
      <c r="AB8" s="635" t="s">
        <v>324</v>
      </c>
      <c r="AC8" s="636"/>
      <c r="AD8" s="636"/>
      <c r="AE8" s="636"/>
      <c r="AF8" s="605"/>
      <c r="AG8" s="207" t="s">
        <v>321</v>
      </c>
      <c r="AH8" s="186" t="s">
        <v>313</v>
      </c>
      <c r="AI8" s="153" t="s">
        <v>314</v>
      </c>
      <c r="AJ8" s="153" t="s">
        <v>301</v>
      </c>
      <c r="AK8" s="154" t="s">
        <v>299</v>
      </c>
      <c r="HE8" s="301"/>
    </row>
    <row r="9" spans="1:224" ht="149.44999999999999" customHeight="1" thickBot="1" x14ac:dyDescent="0.3">
      <c r="B9" s="612"/>
      <c r="C9" s="269" t="s">
        <v>143</v>
      </c>
      <c r="D9" s="269" t="s">
        <v>144</v>
      </c>
      <c r="E9" s="614"/>
      <c r="F9" s="208" t="s">
        <v>194</v>
      </c>
      <c r="G9" s="270" t="s">
        <v>202</v>
      </c>
      <c r="H9" s="271" t="s">
        <v>175</v>
      </c>
      <c r="I9" s="271" t="s">
        <v>176</v>
      </c>
      <c r="J9" s="272" t="s">
        <v>177</v>
      </c>
      <c r="K9" s="272" t="s">
        <v>203</v>
      </c>
      <c r="L9" s="273" t="s">
        <v>202</v>
      </c>
      <c r="M9" s="271" t="s">
        <v>175</v>
      </c>
      <c r="N9" s="271" t="s">
        <v>176</v>
      </c>
      <c r="O9" s="272" t="s">
        <v>177</v>
      </c>
      <c r="P9" s="272" t="s">
        <v>203</v>
      </c>
      <c r="Q9" s="271" t="s">
        <v>202</v>
      </c>
      <c r="R9" s="271" t="s">
        <v>175</v>
      </c>
      <c r="S9" s="271" t="s">
        <v>176</v>
      </c>
      <c r="T9" s="272" t="s">
        <v>177</v>
      </c>
      <c r="U9" s="272" t="s">
        <v>203</v>
      </c>
      <c r="V9" s="628"/>
      <c r="W9" s="638"/>
      <c r="X9" s="214" t="s">
        <v>302</v>
      </c>
      <c r="Y9" s="214" t="s">
        <v>302</v>
      </c>
      <c r="Z9" s="215"/>
      <c r="AA9" s="214" t="s">
        <v>302</v>
      </c>
      <c r="AB9" s="215" t="s">
        <v>174</v>
      </c>
      <c r="AC9" s="215" t="s">
        <v>175</v>
      </c>
      <c r="AD9" s="215" t="s">
        <v>176</v>
      </c>
      <c r="AE9" s="215" t="s">
        <v>177</v>
      </c>
      <c r="AF9" s="215" t="s">
        <v>178</v>
      </c>
      <c r="AG9" s="214" t="s">
        <v>325</v>
      </c>
      <c r="AH9" s="202" t="s">
        <v>318</v>
      </c>
      <c r="AI9" s="160" t="s">
        <v>303</v>
      </c>
      <c r="AJ9" s="160" t="s">
        <v>304</v>
      </c>
      <c r="AK9" s="161" t="s">
        <v>305</v>
      </c>
      <c r="HB9" s="267"/>
      <c r="HC9" s="629" t="s">
        <v>204</v>
      </c>
      <c r="HD9" s="631" t="s">
        <v>205</v>
      </c>
      <c r="HE9" s="633" t="s">
        <v>206</v>
      </c>
      <c r="HF9" s="631" t="s">
        <v>207</v>
      </c>
      <c r="HG9" s="631" t="s">
        <v>208</v>
      </c>
      <c r="HH9" s="639" t="s">
        <v>209</v>
      </c>
      <c r="HI9" s="640"/>
      <c r="HJ9" s="640"/>
      <c r="HK9" s="640"/>
      <c r="HL9" s="640"/>
      <c r="HM9" s="640"/>
      <c r="HN9" s="641"/>
      <c r="HO9" s="642"/>
      <c r="HP9" s="625" t="s">
        <v>141</v>
      </c>
    </row>
    <row r="10" spans="1:224" s="216" customFormat="1" ht="30.75" thickBot="1" x14ac:dyDescent="0.3">
      <c r="B10" s="275" t="s">
        <v>153</v>
      </c>
      <c r="C10" s="275" t="s">
        <v>154</v>
      </c>
      <c r="D10" s="275" t="s">
        <v>155</v>
      </c>
      <c r="E10" s="276" t="s">
        <v>210</v>
      </c>
      <c r="F10" s="276" t="s">
        <v>211</v>
      </c>
      <c r="G10" s="277">
        <v>145893</v>
      </c>
      <c r="H10" s="278" t="s">
        <v>251</v>
      </c>
      <c r="I10" s="279" t="s">
        <v>282</v>
      </c>
      <c r="J10" s="280" t="s">
        <v>283</v>
      </c>
      <c r="K10" s="281" t="s">
        <v>186</v>
      </c>
      <c r="L10" s="275">
        <v>3164</v>
      </c>
      <c r="M10" s="278" t="s">
        <v>277</v>
      </c>
      <c r="N10" s="279" t="s">
        <v>284</v>
      </c>
      <c r="O10" s="282" t="s">
        <v>285</v>
      </c>
      <c r="P10" s="283" t="s">
        <v>196</v>
      </c>
      <c r="Q10" s="275">
        <v>3164</v>
      </c>
      <c r="R10" s="278" t="s">
        <v>280</v>
      </c>
      <c r="S10" s="279" t="s">
        <v>252</v>
      </c>
      <c r="T10" s="282" t="s">
        <v>286</v>
      </c>
      <c r="U10" s="283" t="s">
        <v>197</v>
      </c>
      <c r="V10" s="284" t="s">
        <v>159</v>
      </c>
      <c r="W10" s="223" t="str">
        <f>B10</f>
        <v>Exemple : partenaire x</v>
      </c>
      <c r="X10" s="223" t="str">
        <f t="shared" ref="X10:AF10" si="0">C10</f>
        <v xml:space="preserve">Echanges dev-perf-envir-eco </v>
      </c>
      <c r="Y10" s="223" t="str">
        <f t="shared" si="0"/>
        <v xml:space="preserve">Création groupes opérationnels </v>
      </c>
      <c r="Z10" s="223" t="str">
        <f t="shared" si="0"/>
        <v>Prestation de conseil</v>
      </c>
      <c r="AA10" s="223" t="str">
        <f t="shared" si="0"/>
        <v>Non</v>
      </c>
      <c r="AB10" s="223">
        <f t="shared" si="0"/>
        <v>145893</v>
      </c>
      <c r="AC10" s="223" t="str">
        <f t="shared" si="0"/>
        <v>20000</v>
      </c>
      <c r="AD10" s="223" t="str">
        <f t="shared" si="0"/>
        <v>=0,2*H9</v>
      </c>
      <c r="AE10" s="223" t="str">
        <f t="shared" si="0"/>
        <v>=H9+I9</v>
      </c>
      <c r="AF10" s="223" t="str">
        <f t="shared" si="0"/>
        <v>toto</v>
      </c>
      <c r="AG10" s="223"/>
      <c r="AH10" s="224"/>
      <c r="AI10" s="224"/>
      <c r="AJ10" s="225"/>
      <c r="AK10" s="226"/>
      <c r="HC10" s="630"/>
      <c r="HD10" s="632"/>
      <c r="HE10" s="634"/>
      <c r="HF10" s="632"/>
      <c r="HG10" s="632"/>
      <c r="HP10" s="626"/>
    </row>
    <row r="11" spans="1:224" ht="57.95" customHeight="1" x14ac:dyDescent="0.25">
      <c r="B11" s="109"/>
      <c r="C11" s="186"/>
      <c r="D11" s="127"/>
      <c r="E11" s="105"/>
      <c r="F11" s="105"/>
      <c r="G11" s="105"/>
      <c r="H11" s="106"/>
      <c r="I11" s="106"/>
      <c r="J11" s="107"/>
      <c r="K11" s="110"/>
      <c r="L11" s="109"/>
      <c r="M11" s="106"/>
      <c r="N11" s="106"/>
      <c r="O11" s="106"/>
      <c r="P11" s="114"/>
      <c r="Q11" s="114"/>
      <c r="R11" s="106"/>
      <c r="S11" s="107"/>
      <c r="T11" s="107"/>
      <c r="U11" s="108"/>
      <c r="V11" s="341" t="s">
        <v>159</v>
      </c>
      <c r="W11" s="302">
        <f t="shared" ref="W11:W26" si="1">B11</f>
        <v>0</v>
      </c>
      <c r="X11" s="302">
        <f t="shared" ref="X11:X26" si="2">C11</f>
        <v>0</v>
      </c>
      <c r="Y11" s="302">
        <f t="shared" ref="Y11:Y26" si="3">D11</f>
        <v>0</v>
      </c>
      <c r="Z11" s="302">
        <f t="shared" ref="Z11:Z26" si="4">E11</f>
        <v>0</v>
      </c>
      <c r="AA11" s="302">
        <f t="shared" ref="AA11:AA26" si="5">F11</f>
        <v>0</v>
      </c>
      <c r="AB11" s="302">
        <f t="shared" ref="AB11:AB26" si="6">G11</f>
        <v>0</v>
      </c>
      <c r="AC11" s="302">
        <f t="shared" ref="AC11:AC26" si="7">H11</f>
        <v>0</v>
      </c>
      <c r="AD11" s="302">
        <f t="shared" ref="AD11:AD26" si="8">I11</f>
        <v>0</v>
      </c>
      <c r="AE11" s="302">
        <f t="shared" ref="AE11:AE26" si="9">J11</f>
        <v>0</v>
      </c>
      <c r="AF11" s="302">
        <f t="shared" ref="AF11:AF26" si="10">K11</f>
        <v>0</v>
      </c>
      <c r="AG11" s="229"/>
      <c r="AH11" s="26">
        <f>IF(AE11=0,AC11,AE11)</f>
        <v>0</v>
      </c>
      <c r="AI11" s="178"/>
      <c r="AJ11" s="171" t="str" cm="1">
        <f t="array" ref="AJ11">_xlfn.IFS(OR(AC11&gt;H11,AE11&gt;J11),"KO : Le montant retenu est supérieur au montant présenté. Merci de revoir la ligne de dépense ou plafonner son montant.",H11=0,"",AND(AC11=H11,AE11=J11),"OK",OR(AC11&lt;H11,AE11&lt;J11),"Montant instruit inférieur au montant présenté.")</f>
        <v/>
      </c>
      <c r="AK11" s="26">
        <f t="shared" ref="AK11:AK26" si="11">IF(J12=0,H12-AH11,J12-AH11)</f>
        <v>0</v>
      </c>
      <c r="HB11" s="303"/>
      <c r="HC11" s="304"/>
      <c r="HD11" s="305"/>
      <c r="HE11" s="306"/>
      <c r="HF11" s="306"/>
      <c r="HG11" s="307"/>
      <c r="HH11" s="308">
        <v>3164</v>
      </c>
      <c r="HI11" s="307">
        <v>2500</v>
      </c>
      <c r="HJ11" s="307" t="s">
        <v>212</v>
      </c>
      <c r="HK11" s="309" t="s">
        <v>187</v>
      </c>
      <c r="HL11" s="310"/>
      <c r="HM11" s="307"/>
      <c r="HN11" s="311"/>
      <c r="HO11" s="312"/>
      <c r="HP11" s="313" t="s">
        <v>159</v>
      </c>
    </row>
    <row r="12" spans="1:224" x14ac:dyDescent="0.25">
      <c r="B12" s="109"/>
      <c r="C12" s="186"/>
      <c r="D12" s="127"/>
      <c r="E12" s="105"/>
      <c r="F12" s="105"/>
      <c r="G12" s="105"/>
      <c r="H12" s="106"/>
      <c r="I12" s="106"/>
      <c r="J12" s="107"/>
      <c r="K12" s="110"/>
      <c r="L12" s="109"/>
      <c r="M12" s="106"/>
      <c r="N12" s="106"/>
      <c r="O12" s="106"/>
      <c r="P12" s="114"/>
      <c r="Q12" s="114"/>
      <c r="R12" s="106"/>
      <c r="S12" s="107"/>
      <c r="T12" s="107"/>
      <c r="U12" s="108"/>
      <c r="V12" s="341" t="s">
        <v>159</v>
      </c>
      <c r="W12" s="302">
        <f t="shared" si="1"/>
        <v>0</v>
      </c>
      <c r="X12" s="302">
        <f t="shared" si="2"/>
        <v>0</v>
      </c>
      <c r="Y12" s="302">
        <f t="shared" si="3"/>
        <v>0</v>
      </c>
      <c r="Z12" s="302">
        <f t="shared" si="4"/>
        <v>0</v>
      </c>
      <c r="AA12" s="302">
        <f t="shared" si="5"/>
        <v>0</v>
      </c>
      <c r="AB12" s="302">
        <f t="shared" si="6"/>
        <v>0</v>
      </c>
      <c r="AC12" s="302">
        <f t="shared" si="7"/>
        <v>0</v>
      </c>
      <c r="AD12" s="302">
        <f t="shared" si="8"/>
        <v>0</v>
      </c>
      <c r="AE12" s="302">
        <f t="shared" si="9"/>
        <v>0</v>
      </c>
      <c r="AF12" s="302">
        <f t="shared" si="10"/>
        <v>0</v>
      </c>
      <c r="AG12" s="229"/>
      <c r="AH12" s="26">
        <f t="shared" ref="AH12:AH26" si="12">IF(AE12=0,AC12,AE12)</f>
        <v>0</v>
      </c>
      <c r="AI12" s="178"/>
      <c r="AJ12" s="171" t="str" cm="1">
        <f t="array" ref="AJ12">_xlfn.IFS(OR(AC12&gt;H12,AE12&gt;J12),"KO : Le montant retenu est supérieur au montant présenté. Merci de revoir la ligne de dépense ou plafonner son montant.",H12=0,"",AND(AC12=H12,AE12=J12),"OK",OR(AC12&lt;H12,AE12&lt;J12),"Montant instruit inférieur au montant présenté.")</f>
        <v/>
      </c>
      <c r="AK12" s="26">
        <f t="shared" si="11"/>
        <v>0</v>
      </c>
      <c r="HC12" s="314"/>
      <c r="HD12" s="315"/>
      <c r="HE12" s="316"/>
      <c r="HF12" s="316"/>
      <c r="HG12" s="317"/>
      <c r="HH12" s="318"/>
      <c r="HI12" s="317"/>
      <c r="HJ12" s="317"/>
      <c r="HK12" s="319"/>
      <c r="HL12" s="320"/>
      <c r="HM12" s="317"/>
      <c r="HN12" s="321"/>
      <c r="HO12" s="322"/>
      <c r="HP12" s="323" t="s">
        <v>159</v>
      </c>
    </row>
    <row r="13" spans="1:224" x14ac:dyDescent="0.25">
      <c r="B13" s="109"/>
      <c r="C13" s="186"/>
      <c r="D13" s="127"/>
      <c r="E13" s="105"/>
      <c r="F13" s="105"/>
      <c r="G13" s="105"/>
      <c r="H13" s="106"/>
      <c r="I13" s="106"/>
      <c r="J13" s="107"/>
      <c r="K13" s="110"/>
      <c r="L13" s="109"/>
      <c r="M13" s="106"/>
      <c r="N13" s="106"/>
      <c r="O13" s="106"/>
      <c r="P13" s="114"/>
      <c r="Q13" s="114"/>
      <c r="R13" s="106"/>
      <c r="S13" s="107"/>
      <c r="T13" s="107"/>
      <c r="U13" s="108"/>
      <c r="V13" s="341" t="s">
        <v>159</v>
      </c>
      <c r="W13" s="302">
        <f t="shared" si="1"/>
        <v>0</v>
      </c>
      <c r="X13" s="302">
        <f t="shared" si="2"/>
        <v>0</v>
      </c>
      <c r="Y13" s="302">
        <f t="shared" si="3"/>
        <v>0</v>
      </c>
      <c r="Z13" s="302">
        <f t="shared" si="4"/>
        <v>0</v>
      </c>
      <c r="AA13" s="302">
        <f t="shared" si="5"/>
        <v>0</v>
      </c>
      <c r="AB13" s="302">
        <f t="shared" si="6"/>
        <v>0</v>
      </c>
      <c r="AC13" s="302">
        <f t="shared" si="7"/>
        <v>0</v>
      </c>
      <c r="AD13" s="302">
        <f t="shared" si="8"/>
        <v>0</v>
      </c>
      <c r="AE13" s="324">
        <f>J13</f>
        <v>0</v>
      </c>
      <c r="AF13" s="302">
        <f t="shared" si="10"/>
        <v>0</v>
      </c>
      <c r="AG13" s="229"/>
      <c r="AH13" s="26">
        <f>IF(AE13=0,AC13,AE13)</f>
        <v>0</v>
      </c>
      <c r="AI13" s="178"/>
      <c r="AJ13" s="171" t="str" cm="1">
        <f t="array" ref="AJ13">_xlfn.IFS(OR(AC13&gt;H13,AE13&gt;J13),"KO : Le montant retenu est supérieur au montant présenté. Merci de revoir la ligne de dépense ou plafonner son montant.",H13=0,"",AND(AC13=H13,AE13=J13),"OK",OR(AC13&lt;H13,AE13&lt;J13),"Montant instruit inférieur au montant présenté.")</f>
        <v/>
      </c>
      <c r="AK13" s="26">
        <f t="shared" si="11"/>
        <v>0</v>
      </c>
      <c r="HC13" s="314"/>
      <c r="HD13" s="315"/>
      <c r="HE13" s="316"/>
      <c r="HF13" s="316"/>
      <c r="HG13" s="317"/>
      <c r="HH13" s="318"/>
      <c r="HI13" s="317"/>
      <c r="HJ13" s="317"/>
      <c r="HK13" s="319"/>
      <c r="HL13" s="320"/>
      <c r="HM13" s="317"/>
      <c r="HN13" s="321"/>
      <c r="HO13" s="322"/>
      <c r="HP13" s="323" t="s">
        <v>159</v>
      </c>
    </row>
    <row r="14" spans="1:224" x14ac:dyDescent="0.25">
      <c r="B14" s="109"/>
      <c r="C14" s="186"/>
      <c r="D14" s="127"/>
      <c r="E14" s="105"/>
      <c r="F14" s="105"/>
      <c r="G14" s="105"/>
      <c r="H14" s="106"/>
      <c r="I14" s="106"/>
      <c r="J14" s="107"/>
      <c r="K14" s="110"/>
      <c r="L14" s="109"/>
      <c r="M14" s="106"/>
      <c r="N14" s="106"/>
      <c r="O14" s="106"/>
      <c r="P14" s="114"/>
      <c r="Q14" s="114"/>
      <c r="R14" s="106"/>
      <c r="S14" s="107"/>
      <c r="T14" s="107"/>
      <c r="U14" s="108"/>
      <c r="V14" s="341" t="s">
        <v>159</v>
      </c>
      <c r="W14" s="302">
        <f t="shared" si="1"/>
        <v>0</v>
      </c>
      <c r="X14" s="302">
        <f t="shared" si="2"/>
        <v>0</v>
      </c>
      <c r="Y14" s="302">
        <f t="shared" si="3"/>
        <v>0</v>
      </c>
      <c r="Z14" s="302">
        <f t="shared" si="4"/>
        <v>0</v>
      </c>
      <c r="AA14" s="302">
        <f t="shared" si="5"/>
        <v>0</v>
      </c>
      <c r="AB14" s="302">
        <f t="shared" si="6"/>
        <v>0</v>
      </c>
      <c r="AC14" s="302">
        <f t="shared" si="7"/>
        <v>0</v>
      </c>
      <c r="AD14" s="302">
        <f t="shared" si="8"/>
        <v>0</v>
      </c>
      <c r="AE14" s="302">
        <f t="shared" si="9"/>
        <v>0</v>
      </c>
      <c r="AF14" s="302">
        <f t="shared" si="10"/>
        <v>0</v>
      </c>
      <c r="AG14" s="229"/>
      <c r="AH14" s="26">
        <f t="shared" si="12"/>
        <v>0</v>
      </c>
      <c r="AI14" s="178"/>
      <c r="AJ14" s="171" t="str" cm="1">
        <f t="array" ref="AJ14">_xlfn.IFS(OR(AC14&gt;H14,AE14&gt;J14),"KO : Le montant retenu est supérieur au montant présenté. Merci de revoir la ligne de dépense ou plafonner son montant.",H14=0,"",AND(AC14=H14,AE14=J14),"OK",OR(AC14&lt;H14,AE14&lt;J14),"Montant instruit inférieur au montant présenté.")</f>
        <v/>
      </c>
      <c r="AK14" s="26">
        <f t="shared" si="11"/>
        <v>0</v>
      </c>
      <c r="HC14" s="314"/>
      <c r="HD14" s="315"/>
      <c r="HE14" s="316"/>
      <c r="HF14" s="316"/>
      <c r="HG14" s="317"/>
      <c r="HH14" s="318"/>
      <c r="HI14" s="317"/>
      <c r="HJ14" s="317"/>
      <c r="HK14" s="319"/>
      <c r="HL14" s="320"/>
      <c r="HM14" s="317"/>
      <c r="HN14" s="321"/>
      <c r="HO14" s="322"/>
      <c r="HP14" s="323" t="s">
        <v>159</v>
      </c>
    </row>
    <row r="15" spans="1:224" x14ac:dyDescent="0.25">
      <c r="B15" s="109"/>
      <c r="C15" s="186"/>
      <c r="D15" s="127"/>
      <c r="E15" s="105"/>
      <c r="F15" s="105"/>
      <c r="G15" s="105"/>
      <c r="H15" s="106"/>
      <c r="I15" s="106"/>
      <c r="J15" s="107"/>
      <c r="K15" s="110"/>
      <c r="L15" s="109"/>
      <c r="M15" s="106"/>
      <c r="N15" s="106"/>
      <c r="O15" s="106"/>
      <c r="P15" s="114"/>
      <c r="Q15" s="114"/>
      <c r="R15" s="106"/>
      <c r="S15" s="107"/>
      <c r="T15" s="107"/>
      <c r="U15" s="108"/>
      <c r="V15" s="341" t="s">
        <v>159</v>
      </c>
      <c r="W15" s="302">
        <f t="shared" si="1"/>
        <v>0</v>
      </c>
      <c r="X15" s="302">
        <f t="shared" si="2"/>
        <v>0</v>
      </c>
      <c r="Y15" s="302">
        <f t="shared" si="3"/>
        <v>0</v>
      </c>
      <c r="Z15" s="302">
        <f t="shared" si="4"/>
        <v>0</v>
      </c>
      <c r="AA15" s="302">
        <f t="shared" si="5"/>
        <v>0</v>
      </c>
      <c r="AB15" s="302">
        <f t="shared" si="6"/>
        <v>0</v>
      </c>
      <c r="AC15" s="302">
        <f t="shared" si="7"/>
        <v>0</v>
      </c>
      <c r="AD15" s="302">
        <f t="shared" si="8"/>
        <v>0</v>
      </c>
      <c r="AE15" s="302">
        <f t="shared" si="9"/>
        <v>0</v>
      </c>
      <c r="AF15" s="302">
        <f t="shared" si="10"/>
        <v>0</v>
      </c>
      <c r="AG15" s="229"/>
      <c r="AH15" s="26">
        <f t="shared" si="12"/>
        <v>0</v>
      </c>
      <c r="AI15" s="178"/>
      <c r="AJ15" s="171" t="str" cm="1">
        <f t="array" ref="AJ15">_xlfn.IFS(OR(AC15&gt;H15,AE15&gt;J15),"KO : Le montant retenu est supérieur au montant présenté. Merci de revoir la ligne de dépense ou plafonner son montant.",H15=0,"",AND(AC15=H15,AE15=J15),"OK",OR(AC15&lt;H15,AE15&lt;J15),"Montant instruit inférieur au montant présenté.")</f>
        <v/>
      </c>
      <c r="AK15" s="26">
        <f t="shared" si="11"/>
        <v>0</v>
      </c>
      <c r="HC15" s="314"/>
      <c r="HD15" s="315"/>
      <c r="HE15" s="316"/>
      <c r="HF15" s="316"/>
      <c r="HG15" s="317"/>
      <c r="HH15" s="318"/>
      <c r="HI15" s="317"/>
      <c r="HJ15" s="317"/>
      <c r="HK15" s="319"/>
      <c r="HL15" s="320"/>
      <c r="HM15" s="317"/>
      <c r="HN15" s="321"/>
      <c r="HO15" s="322"/>
      <c r="HP15" s="323" t="s">
        <v>159</v>
      </c>
    </row>
    <row r="16" spans="1:224" x14ac:dyDescent="0.25">
      <c r="B16" s="109"/>
      <c r="C16" s="186"/>
      <c r="D16" s="127"/>
      <c r="E16" s="105"/>
      <c r="F16" s="105"/>
      <c r="G16" s="105"/>
      <c r="H16" s="106"/>
      <c r="I16" s="106"/>
      <c r="J16" s="107"/>
      <c r="K16" s="110"/>
      <c r="L16" s="109"/>
      <c r="M16" s="106"/>
      <c r="N16" s="106"/>
      <c r="O16" s="106"/>
      <c r="P16" s="114"/>
      <c r="Q16" s="114"/>
      <c r="R16" s="106"/>
      <c r="S16" s="107"/>
      <c r="T16" s="107"/>
      <c r="U16" s="108"/>
      <c r="V16" s="341" t="s">
        <v>159</v>
      </c>
      <c r="W16" s="302">
        <f t="shared" si="1"/>
        <v>0</v>
      </c>
      <c r="X16" s="302">
        <f t="shared" si="2"/>
        <v>0</v>
      </c>
      <c r="Y16" s="302">
        <f t="shared" si="3"/>
        <v>0</v>
      </c>
      <c r="Z16" s="302">
        <f t="shared" si="4"/>
        <v>0</v>
      </c>
      <c r="AA16" s="302">
        <f t="shared" si="5"/>
        <v>0</v>
      </c>
      <c r="AB16" s="302">
        <f t="shared" si="6"/>
        <v>0</v>
      </c>
      <c r="AC16" s="302">
        <f t="shared" si="7"/>
        <v>0</v>
      </c>
      <c r="AD16" s="302">
        <f t="shared" si="8"/>
        <v>0</v>
      </c>
      <c r="AE16" s="302">
        <f t="shared" si="9"/>
        <v>0</v>
      </c>
      <c r="AF16" s="302">
        <f t="shared" si="10"/>
        <v>0</v>
      </c>
      <c r="AG16" s="229"/>
      <c r="AH16" s="26">
        <f t="shared" si="12"/>
        <v>0</v>
      </c>
      <c r="AI16" s="178"/>
      <c r="AJ16" s="171" t="str" cm="1">
        <f t="array" ref="AJ16">_xlfn.IFS(OR(AC16&gt;H16,AE16&gt;J16),"KO : Le montant retenu est supérieur au montant présenté. Merci de revoir la ligne de dépense ou plafonner son montant.",H16=0,"",AND(AC16=H16,AE16=J16),"OK",OR(AC16&lt;H16,AE16&lt;J16),"Montant instruit inférieur au montant présenté.")</f>
        <v/>
      </c>
      <c r="AK16" s="26">
        <f t="shared" si="11"/>
        <v>0</v>
      </c>
      <c r="HC16" s="314"/>
      <c r="HD16" s="315"/>
      <c r="HE16" s="316"/>
      <c r="HF16" s="316"/>
      <c r="HG16" s="317"/>
      <c r="HH16" s="318"/>
      <c r="HI16" s="317"/>
      <c r="HJ16" s="317"/>
      <c r="HK16" s="319"/>
      <c r="HL16" s="320"/>
      <c r="HM16" s="317"/>
      <c r="HN16" s="321"/>
      <c r="HO16" s="322"/>
      <c r="HP16" s="323" t="s">
        <v>159</v>
      </c>
    </row>
    <row r="17" spans="2:224" x14ac:dyDescent="0.25">
      <c r="B17" s="109"/>
      <c r="C17" s="186"/>
      <c r="D17" s="127"/>
      <c r="E17" s="105"/>
      <c r="F17" s="105"/>
      <c r="G17" s="105"/>
      <c r="H17" s="106"/>
      <c r="I17" s="106"/>
      <c r="J17" s="107"/>
      <c r="K17" s="110"/>
      <c r="L17" s="109"/>
      <c r="M17" s="106"/>
      <c r="N17" s="106"/>
      <c r="O17" s="106"/>
      <c r="P17" s="114"/>
      <c r="Q17" s="114"/>
      <c r="R17" s="106"/>
      <c r="S17" s="107"/>
      <c r="T17" s="107"/>
      <c r="U17" s="108"/>
      <c r="V17" s="341" t="s">
        <v>159</v>
      </c>
      <c r="W17" s="302">
        <f t="shared" si="1"/>
        <v>0</v>
      </c>
      <c r="X17" s="302">
        <f t="shared" si="2"/>
        <v>0</v>
      </c>
      <c r="Y17" s="302">
        <f t="shared" si="3"/>
        <v>0</v>
      </c>
      <c r="Z17" s="302">
        <f t="shared" si="4"/>
        <v>0</v>
      </c>
      <c r="AA17" s="302">
        <f t="shared" si="5"/>
        <v>0</v>
      </c>
      <c r="AB17" s="302">
        <f t="shared" si="6"/>
        <v>0</v>
      </c>
      <c r="AC17" s="302">
        <f t="shared" si="7"/>
        <v>0</v>
      </c>
      <c r="AD17" s="302">
        <f t="shared" si="8"/>
        <v>0</v>
      </c>
      <c r="AE17" s="302">
        <f t="shared" si="9"/>
        <v>0</v>
      </c>
      <c r="AF17" s="302">
        <f t="shared" si="10"/>
        <v>0</v>
      </c>
      <c r="AG17" s="229"/>
      <c r="AH17" s="26">
        <f t="shared" si="12"/>
        <v>0</v>
      </c>
      <c r="AI17" s="178"/>
      <c r="AJ17" s="171" t="str" cm="1">
        <f t="array" ref="AJ17">_xlfn.IFS(OR(AC17&gt;H17,AE17&gt;J17),"KO : Le montant retenu est supérieur au montant présenté. Merci de revoir la ligne de dépense ou plafonner son montant.",H17=0,"",AND(AC17=H17,AE17=J17),"OK",OR(AC17&lt;H17,AE17&lt;J17),"Montant instruit inférieur au montant présenté.")</f>
        <v/>
      </c>
      <c r="AK17" s="26">
        <f t="shared" si="11"/>
        <v>0</v>
      </c>
      <c r="HC17" s="314"/>
      <c r="HD17" s="315"/>
      <c r="HE17" s="316"/>
      <c r="HF17" s="316"/>
      <c r="HG17" s="317"/>
      <c r="HH17" s="318"/>
      <c r="HI17" s="317"/>
      <c r="HJ17" s="317"/>
      <c r="HK17" s="319"/>
      <c r="HL17" s="320"/>
      <c r="HM17" s="317"/>
      <c r="HN17" s="321"/>
      <c r="HO17" s="322"/>
      <c r="HP17" s="323" t="s">
        <v>159</v>
      </c>
    </row>
    <row r="18" spans="2:224" x14ac:dyDescent="0.25">
      <c r="B18" s="109"/>
      <c r="C18" s="186"/>
      <c r="D18" s="127"/>
      <c r="E18" s="105"/>
      <c r="F18" s="105"/>
      <c r="G18" s="105"/>
      <c r="H18" s="106"/>
      <c r="I18" s="106"/>
      <c r="J18" s="107"/>
      <c r="K18" s="110"/>
      <c r="L18" s="109"/>
      <c r="M18" s="106"/>
      <c r="N18" s="106"/>
      <c r="O18" s="106"/>
      <c r="P18" s="114"/>
      <c r="Q18" s="114"/>
      <c r="R18" s="106"/>
      <c r="S18" s="107"/>
      <c r="T18" s="107"/>
      <c r="U18" s="108"/>
      <c r="V18" s="341" t="s">
        <v>159</v>
      </c>
      <c r="W18" s="302">
        <f t="shared" si="1"/>
        <v>0</v>
      </c>
      <c r="X18" s="302">
        <f t="shared" si="2"/>
        <v>0</v>
      </c>
      <c r="Y18" s="302">
        <f t="shared" si="3"/>
        <v>0</v>
      </c>
      <c r="Z18" s="302">
        <f t="shared" si="4"/>
        <v>0</v>
      </c>
      <c r="AA18" s="302">
        <f t="shared" si="5"/>
        <v>0</v>
      </c>
      <c r="AB18" s="302">
        <f t="shared" si="6"/>
        <v>0</v>
      </c>
      <c r="AC18" s="302">
        <f t="shared" si="7"/>
        <v>0</v>
      </c>
      <c r="AD18" s="302">
        <f t="shared" si="8"/>
        <v>0</v>
      </c>
      <c r="AE18" s="302">
        <f t="shared" si="9"/>
        <v>0</v>
      </c>
      <c r="AF18" s="302">
        <f t="shared" si="10"/>
        <v>0</v>
      </c>
      <c r="AG18" s="229"/>
      <c r="AH18" s="26">
        <f t="shared" si="12"/>
        <v>0</v>
      </c>
      <c r="AI18" s="178"/>
      <c r="AJ18" s="171" t="str" cm="1">
        <f t="array" ref="AJ18">_xlfn.IFS(OR(AC18&gt;H18,AE18&gt;J18),"KO : Le montant retenu est supérieur au montant présenté. Merci de revoir la ligne de dépense ou plafonner son montant.",H18=0,"",AND(AC18=H18,AE18=J18),"OK",OR(AC18&lt;H18,AE18&lt;J18),"Montant instruit inférieur au montant présenté.")</f>
        <v/>
      </c>
      <c r="AK18" s="26">
        <f t="shared" si="11"/>
        <v>0</v>
      </c>
      <c r="HC18" s="314"/>
      <c r="HD18" s="315"/>
      <c r="HE18" s="316"/>
      <c r="HF18" s="316"/>
      <c r="HG18" s="317"/>
      <c r="HH18" s="318"/>
      <c r="HI18" s="317"/>
      <c r="HJ18" s="317"/>
      <c r="HK18" s="319"/>
      <c r="HL18" s="320"/>
      <c r="HM18" s="317"/>
      <c r="HN18" s="321"/>
      <c r="HO18" s="322"/>
      <c r="HP18" s="323" t="s">
        <v>159</v>
      </c>
    </row>
    <row r="19" spans="2:224" x14ac:dyDescent="0.25">
      <c r="B19" s="109"/>
      <c r="C19" s="186"/>
      <c r="D19" s="127"/>
      <c r="E19" s="105"/>
      <c r="F19" s="105"/>
      <c r="G19" s="105"/>
      <c r="H19" s="106"/>
      <c r="I19" s="106"/>
      <c r="J19" s="107"/>
      <c r="K19" s="110"/>
      <c r="L19" s="109"/>
      <c r="M19" s="106"/>
      <c r="N19" s="106"/>
      <c r="O19" s="106"/>
      <c r="P19" s="114"/>
      <c r="Q19" s="114"/>
      <c r="R19" s="106"/>
      <c r="S19" s="107"/>
      <c r="T19" s="107"/>
      <c r="U19" s="108"/>
      <c r="V19" s="341" t="s">
        <v>159</v>
      </c>
      <c r="W19" s="302">
        <f t="shared" si="1"/>
        <v>0</v>
      </c>
      <c r="X19" s="302">
        <f t="shared" si="2"/>
        <v>0</v>
      </c>
      <c r="Y19" s="302">
        <f t="shared" si="3"/>
        <v>0</v>
      </c>
      <c r="Z19" s="302">
        <f t="shared" si="4"/>
        <v>0</v>
      </c>
      <c r="AA19" s="302">
        <f t="shared" si="5"/>
        <v>0</v>
      </c>
      <c r="AB19" s="302">
        <f t="shared" si="6"/>
        <v>0</v>
      </c>
      <c r="AC19" s="302">
        <f t="shared" si="7"/>
        <v>0</v>
      </c>
      <c r="AD19" s="302">
        <f t="shared" si="8"/>
        <v>0</v>
      </c>
      <c r="AE19" s="302">
        <f t="shared" si="9"/>
        <v>0</v>
      </c>
      <c r="AF19" s="302">
        <f t="shared" si="10"/>
        <v>0</v>
      </c>
      <c r="AG19" s="229"/>
      <c r="AH19" s="26">
        <f t="shared" si="12"/>
        <v>0</v>
      </c>
      <c r="AI19" s="178"/>
      <c r="AJ19" s="171" t="str" cm="1">
        <f t="array" ref="AJ19">_xlfn.IFS(OR(AC19&gt;H19,AE19&gt;J19),"KO : Le montant retenu est supérieur au montant présenté. Merci de revoir la ligne de dépense ou plafonner son montant.",H19=0,"",AND(AC19=H19,AE19=J19),"OK",OR(AC19&lt;H19,AE19&lt;J19),"Montant instruit inférieur au montant présenté.")</f>
        <v/>
      </c>
      <c r="AK19" s="26">
        <f t="shared" si="11"/>
        <v>0</v>
      </c>
      <c r="HC19" s="314"/>
      <c r="HD19" s="315"/>
      <c r="HE19" s="316"/>
      <c r="HF19" s="316"/>
      <c r="HG19" s="317"/>
      <c r="HH19" s="318"/>
      <c r="HI19" s="317"/>
      <c r="HJ19" s="317"/>
      <c r="HK19" s="319"/>
      <c r="HL19" s="320"/>
      <c r="HM19" s="317"/>
      <c r="HN19" s="321"/>
      <c r="HO19" s="322"/>
      <c r="HP19" s="323" t="s">
        <v>159</v>
      </c>
    </row>
    <row r="20" spans="2:224" x14ac:dyDescent="0.25">
      <c r="B20" s="109"/>
      <c r="C20" s="186"/>
      <c r="D20" s="127"/>
      <c r="E20" s="105"/>
      <c r="F20" s="105"/>
      <c r="G20" s="105"/>
      <c r="H20" s="106"/>
      <c r="I20" s="106"/>
      <c r="J20" s="107"/>
      <c r="K20" s="110"/>
      <c r="L20" s="109"/>
      <c r="M20" s="106"/>
      <c r="N20" s="106"/>
      <c r="O20" s="106"/>
      <c r="P20" s="114"/>
      <c r="Q20" s="114"/>
      <c r="R20" s="106"/>
      <c r="S20" s="107"/>
      <c r="T20" s="107"/>
      <c r="U20" s="108"/>
      <c r="V20" s="341" t="s">
        <v>159</v>
      </c>
      <c r="W20" s="302">
        <f t="shared" si="1"/>
        <v>0</v>
      </c>
      <c r="X20" s="302">
        <f t="shared" si="2"/>
        <v>0</v>
      </c>
      <c r="Y20" s="302">
        <f t="shared" si="3"/>
        <v>0</v>
      </c>
      <c r="Z20" s="302">
        <f t="shared" si="4"/>
        <v>0</v>
      </c>
      <c r="AA20" s="302">
        <f t="shared" si="5"/>
        <v>0</v>
      </c>
      <c r="AB20" s="302">
        <f t="shared" si="6"/>
        <v>0</v>
      </c>
      <c r="AC20" s="302">
        <f t="shared" si="7"/>
        <v>0</v>
      </c>
      <c r="AD20" s="302">
        <f t="shared" si="8"/>
        <v>0</v>
      </c>
      <c r="AE20" s="302">
        <f t="shared" si="9"/>
        <v>0</v>
      </c>
      <c r="AF20" s="302">
        <f t="shared" si="10"/>
        <v>0</v>
      </c>
      <c r="AG20" s="229"/>
      <c r="AH20" s="26">
        <f t="shared" si="12"/>
        <v>0</v>
      </c>
      <c r="AI20" s="178"/>
      <c r="AJ20" s="171" t="str" cm="1">
        <f t="array" ref="AJ20">_xlfn.IFS(OR(AC20&gt;H20,AE20&gt;J20),"KO : Le montant retenu est supérieur au montant présenté. Merci de revoir la ligne de dépense ou plafonner son montant.",H20=0,"",AND(AC20=H20,AE20=J20),"OK",OR(AC20&lt;H20,AE20&lt;J20),"Montant instruit inférieur au montant présenté.")</f>
        <v/>
      </c>
      <c r="AK20" s="26">
        <f t="shared" si="11"/>
        <v>0</v>
      </c>
      <c r="HC20" s="314"/>
      <c r="HD20" s="315"/>
      <c r="HE20" s="316"/>
      <c r="HF20" s="316"/>
      <c r="HG20" s="317"/>
      <c r="HH20" s="318"/>
      <c r="HI20" s="317"/>
      <c r="HJ20" s="317"/>
      <c r="HK20" s="319"/>
      <c r="HL20" s="320"/>
      <c r="HM20" s="317"/>
      <c r="HN20" s="321"/>
      <c r="HO20" s="322"/>
      <c r="HP20" s="323" t="s">
        <v>159</v>
      </c>
    </row>
    <row r="21" spans="2:224" x14ac:dyDescent="0.25">
      <c r="B21" s="109"/>
      <c r="C21" s="186"/>
      <c r="D21" s="127"/>
      <c r="E21" s="105"/>
      <c r="F21" s="105"/>
      <c r="G21" s="105"/>
      <c r="H21" s="106"/>
      <c r="I21" s="106"/>
      <c r="J21" s="107"/>
      <c r="K21" s="110"/>
      <c r="L21" s="109"/>
      <c r="M21" s="106"/>
      <c r="N21" s="106"/>
      <c r="O21" s="106"/>
      <c r="P21" s="114"/>
      <c r="Q21" s="114"/>
      <c r="R21" s="106"/>
      <c r="S21" s="107"/>
      <c r="T21" s="107"/>
      <c r="U21" s="108"/>
      <c r="V21" s="341" t="s">
        <v>159</v>
      </c>
      <c r="W21" s="302">
        <f t="shared" si="1"/>
        <v>0</v>
      </c>
      <c r="X21" s="302">
        <f t="shared" si="2"/>
        <v>0</v>
      </c>
      <c r="Y21" s="302">
        <f t="shared" si="3"/>
        <v>0</v>
      </c>
      <c r="Z21" s="302">
        <f t="shared" si="4"/>
        <v>0</v>
      </c>
      <c r="AA21" s="302">
        <f t="shared" si="5"/>
        <v>0</v>
      </c>
      <c r="AB21" s="302">
        <f t="shared" si="6"/>
        <v>0</v>
      </c>
      <c r="AC21" s="302">
        <f t="shared" si="7"/>
        <v>0</v>
      </c>
      <c r="AD21" s="302">
        <f t="shared" si="8"/>
        <v>0</v>
      </c>
      <c r="AE21" s="302">
        <f t="shared" si="9"/>
        <v>0</v>
      </c>
      <c r="AF21" s="302">
        <f t="shared" si="10"/>
        <v>0</v>
      </c>
      <c r="AG21" s="229"/>
      <c r="AH21" s="26">
        <f t="shared" si="12"/>
        <v>0</v>
      </c>
      <c r="AI21" s="178"/>
      <c r="AJ21" s="171" t="str" cm="1">
        <f t="array" ref="AJ21">_xlfn.IFS(OR(AC21&gt;H21,AE21&gt;J21),"KO : Le montant retenu est supérieur au montant présenté. Merci de revoir la ligne de dépense ou plafonner son montant.",H21=0,"",AND(AC21=H21,AE21=J21),"OK",OR(AC21&lt;H21,AE21&lt;J21),"Montant instruit inférieur au montant présenté.")</f>
        <v/>
      </c>
      <c r="AK21" s="26">
        <f t="shared" si="11"/>
        <v>0</v>
      </c>
      <c r="HC21" s="314"/>
      <c r="HD21" s="315"/>
      <c r="HE21" s="316"/>
      <c r="HF21" s="316"/>
      <c r="HG21" s="317"/>
      <c r="HH21" s="318"/>
      <c r="HI21" s="317"/>
      <c r="HJ21" s="317"/>
      <c r="HK21" s="319"/>
      <c r="HL21" s="320"/>
      <c r="HM21" s="317"/>
      <c r="HN21" s="321"/>
      <c r="HO21" s="322"/>
      <c r="HP21" s="323" t="s">
        <v>159</v>
      </c>
    </row>
    <row r="22" spans="2:224" x14ac:dyDescent="0.25">
      <c r="B22" s="109"/>
      <c r="C22" s="186"/>
      <c r="D22" s="127"/>
      <c r="E22" s="105"/>
      <c r="F22" s="105"/>
      <c r="G22" s="105"/>
      <c r="H22" s="106"/>
      <c r="I22" s="106"/>
      <c r="J22" s="107"/>
      <c r="K22" s="110"/>
      <c r="L22" s="109"/>
      <c r="M22" s="106"/>
      <c r="N22" s="106"/>
      <c r="O22" s="106"/>
      <c r="P22" s="114"/>
      <c r="Q22" s="114"/>
      <c r="R22" s="106"/>
      <c r="S22" s="107"/>
      <c r="T22" s="107"/>
      <c r="U22" s="108"/>
      <c r="V22" s="341" t="s">
        <v>159</v>
      </c>
      <c r="W22" s="302">
        <f t="shared" si="1"/>
        <v>0</v>
      </c>
      <c r="X22" s="302">
        <f t="shared" si="2"/>
        <v>0</v>
      </c>
      <c r="Y22" s="302">
        <f t="shared" si="3"/>
        <v>0</v>
      </c>
      <c r="Z22" s="302">
        <f t="shared" si="4"/>
        <v>0</v>
      </c>
      <c r="AA22" s="302">
        <f t="shared" si="5"/>
        <v>0</v>
      </c>
      <c r="AB22" s="302">
        <f t="shared" si="6"/>
        <v>0</v>
      </c>
      <c r="AC22" s="302">
        <f t="shared" si="7"/>
        <v>0</v>
      </c>
      <c r="AD22" s="302">
        <f t="shared" si="8"/>
        <v>0</v>
      </c>
      <c r="AE22" s="302">
        <f t="shared" si="9"/>
        <v>0</v>
      </c>
      <c r="AF22" s="302">
        <f t="shared" si="10"/>
        <v>0</v>
      </c>
      <c r="AG22" s="229"/>
      <c r="AH22" s="26">
        <f t="shared" si="12"/>
        <v>0</v>
      </c>
      <c r="AI22" s="178"/>
      <c r="AJ22" s="171" t="str" cm="1">
        <f t="array" ref="AJ22">_xlfn.IFS(OR(AC22&gt;H22,AE22&gt;J22),"KO : Le montant retenu est supérieur au montant présenté. Merci de revoir la ligne de dépense ou plafonner son montant.",H22=0,"",AND(AC22=H22,AE22=J22),"OK",OR(AC22&lt;H22,AE22&lt;J22),"Montant instruit inférieur au montant présenté.")</f>
        <v/>
      </c>
      <c r="AK22" s="26">
        <f t="shared" si="11"/>
        <v>0</v>
      </c>
      <c r="HC22" s="314"/>
      <c r="HD22" s="315"/>
      <c r="HE22" s="316"/>
      <c r="HF22" s="316"/>
      <c r="HG22" s="317"/>
      <c r="HH22" s="318"/>
      <c r="HI22" s="317"/>
      <c r="HJ22" s="317"/>
      <c r="HK22" s="319"/>
      <c r="HL22" s="320"/>
      <c r="HM22" s="317"/>
      <c r="HN22" s="321"/>
      <c r="HO22" s="322"/>
      <c r="HP22" s="323" t="s">
        <v>159</v>
      </c>
    </row>
    <row r="23" spans="2:224" x14ac:dyDescent="0.25">
      <c r="B23" s="109"/>
      <c r="C23" s="186"/>
      <c r="D23" s="127"/>
      <c r="E23" s="105"/>
      <c r="F23" s="105"/>
      <c r="G23" s="105"/>
      <c r="H23" s="106"/>
      <c r="I23" s="106"/>
      <c r="J23" s="107"/>
      <c r="K23" s="110"/>
      <c r="L23" s="109"/>
      <c r="M23" s="106"/>
      <c r="N23" s="106"/>
      <c r="O23" s="106"/>
      <c r="P23" s="114"/>
      <c r="Q23" s="114"/>
      <c r="R23" s="106"/>
      <c r="S23" s="107"/>
      <c r="T23" s="107"/>
      <c r="U23" s="108"/>
      <c r="V23" s="341" t="s">
        <v>159</v>
      </c>
      <c r="W23" s="302">
        <f t="shared" si="1"/>
        <v>0</v>
      </c>
      <c r="X23" s="302">
        <f t="shared" si="2"/>
        <v>0</v>
      </c>
      <c r="Y23" s="302">
        <f t="shared" si="3"/>
        <v>0</v>
      </c>
      <c r="Z23" s="302">
        <f t="shared" si="4"/>
        <v>0</v>
      </c>
      <c r="AA23" s="302">
        <f t="shared" si="5"/>
        <v>0</v>
      </c>
      <c r="AB23" s="302">
        <f t="shared" si="6"/>
        <v>0</v>
      </c>
      <c r="AC23" s="302">
        <f t="shared" si="7"/>
        <v>0</v>
      </c>
      <c r="AD23" s="302">
        <f t="shared" si="8"/>
        <v>0</v>
      </c>
      <c r="AE23" s="302">
        <f t="shared" si="9"/>
        <v>0</v>
      </c>
      <c r="AF23" s="302">
        <f t="shared" si="10"/>
        <v>0</v>
      </c>
      <c r="AG23" s="229"/>
      <c r="AH23" s="26">
        <f t="shared" si="12"/>
        <v>0</v>
      </c>
      <c r="AI23" s="178"/>
      <c r="AJ23" s="171" t="str" cm="1">
        <f t="array" ref="AJ23">_xlfn.IFS(OR(AC23&gt;H23,AE23&gt;J23),"KO : Le montant retenu est supérieur au montant présenté. Merci de revoir la ligne de dépense ou plafonner son montant.",H23=0,"",AND(AC23=H23,AE23=J23),"OK",OR(AC23&lt;H23,AE23&lt;J23),"Montant instruit inférieur au montant présenté.")</f>
        <v/>
      </c>
      <c r="AK23" s="26">
        <f t="shared" si="11"/>
        <v>0</v>
      </c>
      <c r="HC23" s="314"/>
      <c r="HD23" s="315"/>
      <c r="HE23" s="316"/>
      <c r="HF23" s="316"/>
      <c r="HG23" s="317"/>
      <c r="HH23" s="318"/>
      <c r="HI23" s="317"/>
      <c r="HJ23" s="317"/>
      <c r="HK23" s="319"/>
      <c r="HL23" s="320"/>
      <c r="HM23" s="317"/>
      <c r="HN23" s="321"/>
      <c r="HO23" s="322"/>
      <c r="HP23" s="323" t="s">
        <v>159</v>
      </c>
    </row>
    <row r="24" spans="2:224" x14ac:dyDescent="0.25">
      <c r="B24" s="109"/>
      <c r="C24" s="186"/>
      <c r="D24" s="127"/>
      <c r="E24" s="105"/>
      <c r="F24" s="105"/>
      <c r="G24" s="105"/>
      <c r="H24" s="106"/>
      <c r="I24" s="106"/>
      <c r="J24" s="107"/>
      <c r="K24" s="110"/>
      <c r="L24" s="109"/>
      <c r="M24" s="106"/>
      <c r="N24" s="106"/>
      <c r="O24" s="106"/>
      <c r="P24" s="114"/>
      <c r="Q24" s="114"/>
      <c r="R24" s="106"/>
      <c r="S24" s="107"/>
      <c r="T24" s="107"/>
      <c r="U24" s="108"/>
      <c r="V24" s="341" t="s">
        <v>159</v>
      </c>
      <c r="W24" s="302">
        <f t="shared" si="1"/>
        <v>0</v>
      </c>
      <c r="X24" s="302">
        <f t="shared" si="2"/>
        <v>0</v>
      </c>
      <c r="Y24" s="302">
        <f t="shared" si="3"/>
        <v>0</v>
      </c>
      <c r="Z24" s="302">
        <f t="shared" si="4"/>
        <v>0</v>
      </c>
      <c r="AA24" s="302">
        <f t="shared" si="5"/>
        <v>0</v>
      </c>
      <c r="AB24" s="302">
        <f t="shared" si="6"/>
        <v>0</v>
      </c>
      <c r="AC24" s="302">
        <f t="shared" si="7"/>
        <v>0</v>
      </c>
      <c r="AD24" s="302">
        <f t="shared" si="8"/>
        <v>0</v>
      </c>
      <c r="AE24" s="302">
        <f t="shared" si="9"/>
        <v>0</v>
      </c>
      <c r="AF24" s="302">
        <f t="shared" si="10"/>
        <v>0</v>
      </c>
      <c r="AG24" s="229"/>
      <c r="AH24" s="26">
        <f t="shared" si="12"/>
        <v>0</v>
      </c>
      <c r="AI24" s="178"/>
      <c r="AJ24" s="171" t="str" cm="1">
        <f t="array" ref="AJ24">_xlfn.IFS(OR(AC24&gt;H24,AE24&gt;J24),"KO : Le montant retenu est supérieur au montant présenté. Merci de revoir la ligne de dépense ou plafonner son montant.",H24=0,"",AND(AC24=H24,AE24=J24),"OK",OR(AC24&lt;H24,AE24&lt;J24),"Montant instruit inférieur au montant présenté.")</f>
        <v/>
      </c>
      <c r="AK24" s="26">
        <f t="shared" si="11"/>
        <v>0</v>
      </c>
      <c r="HC24" s="314"/>
      <c r="HD24" s="315"/>
      <c r="HE24" s="316"/>
      <c r="HF24" s="316"/>
      <c r="HG24" s="317"/>
      <c r="HH24" s="318"/>
      <c r="HI24" s="317"/>
      <c r="HJ24" s="317"/>
      <c r="HK24" s="319"/>
      <c r="HL24" s="320"/>
      <c r="HM24" s="317"/>
      <c r="HN24" s="321"/>
      <c r="HO24" s="322"/>
      <c r="HP24" s="323" t="s">
        <v>159</v>
      </c>
    </row>
    <row r="25" spans="2:224" x14ac:dyDescent="0.25">
      <c r="B25" s="109"/>
      <c r="C25" s="186"/>
      <c r="D25" s="127"/>
      <c r="E25" s="105"/>
      <c r="F25" s="105"/>
      <c r="G25" s="105"/>
      <c r="H25" s="106"/>
      <c r="I25" s="106"/>
      <c r="J25" s="107"/>
      <c r="K25" s="110"/>
      <c r="L25" s="109"/>
      <c r="M25" s="106"/>
      <c r="N25" s="106"/>
      <c r="O25" s="106"/>
      <c r="P25" s="114"/>
      <c r="Q25" s="114"/>
      <c r="R25" s="106"/>
      <c r="S25" s="107"/>
      <c r="T25" s="107"/>
      <c r="U25" s="108"/>
      <c r="V25" s="342" t="s">
        <v>159</v>
      </c>
      <c r="W25" s="302">
        <f t="shared" si="1"/>
        <v>0</v>
      </c>
      <c r="X25" s="302">
        <f t="shared" si="2"/>
        <v>0</v>
      </c>
      <c r="Y25" s="302">
        <f t="shared" si="3"/>
        <v>0</v>
      </c>
      <c r="Z25" s="302">
        <f t="shared" si="4"/>
        <v>0</v>
      </c>
      <c r="AA25" s="302">
        <f t="shared" si="5"/>
        <v>0</v>
      </c>
      <c r="AB25" s="302">
        <f t="shared" si="6"/>
        <v>0</v>
      </c>
      <c r="AC25" s="302">
        <f t="shared" si="7"/>
        <v>0</v>
      </c>
      <c r="AD25" s="302">
        <f t="shared" si="8"/>
        <v>0</v>
      </c>
      <c r="AE25" s="302">
        <f t="shared" si="9"/>
        <v>0</v>
      </c>
      <c r="AF25" s="302">
        <f t="shared" si="10"/>
        <v>0</v>
      </c>
      <c r="AG25" s="229"/>
      <c r="AH25" s="26">
        <f t="shared" si="12"/>
        <v>0</v>
      </c>
      <c r="AI25" s="178"/>
      <c r="AJ25" s="171" t="str" cm="1">
        <f t="array" ref="AJ25">_xlfn.IFS(OR(AC25&gt;H25,AE25&gt;J25),"KO : Le montant retenu est supérieur au montant présenté. Merci de revoir la ligne de dépense ou plafonner son montant.",H25=0,"",AND(AC25=H25,AE25=J25),"OK",OR(AC25&lt;H25,AE25&lt;J25),"Montant instruit inférieur au montant présenté.")</f>
        <v/>
      </c>
      <c r="AK25" s="26">
        <f t="shared" si="11"/>
        <v>0</v>
      </c>
      <c r="HC25" s="314"/>
      <c r="HD25" s="315"/>
      <c r="HE25" s="316"/>
      <c r="HF25" s="316"/>
      <c r="HG25" s="317"/>
      <c r="HH25" s="318"/>
      <c r="HI25" s="317"/>
      <c r="HJ25" s="317"/>
      <c r="HK25" s="319"/>
      <c r="HL25" s="320"/>
      <c r="HM25" s="317"/>
      <c r="HN25" s="321"/>
      <c r="HO25" s="322"/>
      <c r="HP25" s="323" t="s">
        <v>159</v>
      </c>
    </row>
    <row r="26" spans="2:224" x14ac:dyDescent="0.25">
      <c r="B26" s="109"/>
      <c r="C26" s="186"/>
      <c r="D26" s="127"/>
      <c r="E26" s="105"/>
      <c r="F26" s="105"/>
      <c r="G26" s="105"/>
      <c r="H26" s="106"/>
      <c r="I26" s="106"/>
      <c r="J26" s="107"/>
      <c r="K26" s="110"/>
      <c r="L26" s="109"/>
      <c r="M26" s="106"/>
      <c r="N26" s="106"/>
      <c r="O26" s="106"/>
      <c r="P26" s="114"/>
      <c r="Q26" s="114"/>
      <c r="R26" s="106"/>
      <c r="S26" s="107"/>
      <c r="T26" s="107"/>
      <c r="U26" s="108"/>
      <c r="V26" s="341" t="s">
        <v>159</v>
      </c>
      <c r="W26" s="302">
        <f t="shared" si="1"/>
        <v>0</v>
      </c>
      <c r="X26" s="302">
        <f t="shared" si="2"/>
        <v>0</v>
      </c>
      <c r="Y26" s="302">
        <f t="shared" si="3"/>
        <v>0</v>
      </c>
      <c r="Z26" s="302">
        <f t="shared" si="4"/>
        <v>0</v>
      </c>
      <c r="AA26" s="302">
        <f t="shared" si="5"/>
        <v>0</v>
      </c>
      <c r="AB26" s="302">
        <f t="shared" si="6"/>
        <v>0</v>
      </c>
      <c r="AC26" s="302">
        <f t="shared" si="7"/>
        <v>0</v>
      </c>
      <c r="AD26" s="302">
        <f t="shared" si="8"/>
        <v>0</v>
      </c>
      <c r="AE26" s="302">
        <f t="shared" si="9"/>
        <v>0</v>
      </c>
      <c r="AF26" s="302">
        <f t="shared" si="10"/>
        <v>0</v>
      </c>
      <c r="AG26" s="229"/>
      <c r="AH26" s="26">
        <f t="shared" si="12"/>
        <v>0</v>
      </c>
      <c r="AI26" s="178"/>
      <c r="AJ26" s="171" t="str" cm="1">
        <f t="array" ref="AJ26">_xlfn.IFS(OR(AC26&gt;H26,AE26&gt;J26),"KO : Le montant retenu est supérieur au montant présenté. Merci de revoir la ligne de dépense ou plafonner son montant.",H26=0,"",AND(AC26=H26,AE26=J26),"OK",OR(AC26&lt;H26,AE26&lt;J26),"Montant instruit inférieur au montant présenté.")</f>
        <v/>
      </c>
      <c r="AK26" s="26">
        <f t="shared" si="11"/>
        <v>0</v>
      </c>
      <c r="HC26" s="314"/>
      <c r="HD26" s="315"/>
      <c r="HE26" s="316"/>
      <c r="HF26" s="316"/>
      <c r="HG26" s="317"/>
      <c r="HH26" s="318"/>
      <c r="HI26" s="317"/>
      <c r="HJ26" s="317"/>
      <c r="HK26" s="319"/>
      <c r="HL26" s="320"/>
      <c r="HM26" s="317"/>
      <c r="HN26" s="321"/>
      <c r="HO26" s="322"/>
      <c r="HP26" s="325" t="s">
        <v>159</v>
      </c>
    </row>
    <row r="27" spans="2:224" ht="15.75" thickBot="1" x14ac:dyDescent="0.3">
      <c r="G27" s="184" t="s">
        <v>183</v>
      </c>
      <c r="H27" s="5">
        <f>SUM(H11:H26)</f>
        <v>0</v>
      </c>
      <c r="I27" s="5">
        <f t="shared" ref="I27:J27" si="13">SUM(I11:I26)</f>
        <v>0</v>
      </c>
      <c r="J27" s="5">
        <f t="shared" si="13"/>
        <v>0</v>
      </c>
      <c r="L27" s="326" t="s">
        <v>183</v>
      </c>
      <c r="M27" s="5">
        <f>SUM(M11:M26)</f>
        <v>0</v>
      </c>
      <c r="N27" s="5">
        <f>SUM(N11:N26)</f>
        <v>0</v>
      </c>
      <c r="O27" s="5">
        <f>SUM(O11:O26)</f>
        <v>0</v>
      </c>
      <c r="Q27" s="184" t="s">
        <v>183</v>
      </c>
      <c r="R27" s="5">
        <f>SUM(R11:R26)</f>
        <v>0</v>
      </c>
      <c r="S27" s="5">
        <f t="shared" ref="S27:T27" si="14">SUM(S11:S26)</f>
        <v>0</v>
      </c>
      <c r="T27" s="5">
        <f t="shared" si="14"/>
        <v>0</v>
      </c>
      <c r="AB27" s="184" t="s">
        <v>183</v>
      </c>
      <c r="AC27" s="29">
        <f>SUM(AC11:AC26)</f>
        <v>0</v>
      </c>
      <c r="AD27" s="29">
        <f>SUM(AD11:AD26)</f>
        <v>0</v>
      </c>
      <c r="AE27" s="29">
        <f>SUM(AE11:AE26)</f>
        <v>0</v>
      </c>
      <c r="AF27" s="135"/>
      <c r="AG27" s="184" t="s">
        <v>183</v>
      </c>
      <c r="AH27" s="29">
        <f>SUM(AH11:AH26)</f>
        <v>0</v>
      </c>
      <c r="AJ27" s="184" t="s">
        <v>183</v>
      </c>
      <c r="AK27" s="29">
        <f>SUM(AK11:AK26)</f>
        <v>0</v>
      </c>
      <c r="HC27" s="314"/>
      <c r="HD27" s="315"/>
      <c r="HE27" s="316"/>
      <c r="HF27" s="316"/>
      <c r="HG27" s="317"/>
      <c r="HH27" s="318"/>
      <c r="HI27" s="317"/>
      <c r="HJ27" s="317"/>
      <c r="HK27" s="319"/>
      <c r="HL27" s="320"/>
      <c r="HM27" s="317"/>
      <c r="HN27" s="321"/>
      <c r="HO27" s="322"/>
      <c r="HP27" s="323" t="s">
        <v>159</v>
      </c>
    </row>
    <row r="29" spans="2:224" s="135" customFormat="1" ht="252.95" customHeight="1" x14ac:dyDescent="0.25">
      <c r="B29" s="576" t="s">
        <v>188</v>
      </c>
      <c r="C29" s="576"/>
      <c r="D29" s="576"/>
      <c r="E29" s="576"/>
      <c r="F29" s="576"/>
      <c r="G29" s="576"/>
      <c r="H29" s="576"/>
      <c r="I29" s="576"/>
    </row>
    <row r="30" spans="2:224" ht="15.75" thickBot="1" x14ac:dyDescent="0.3"/>
    <row r="31" spans="2:224" ht="15.75" thickBot="1" x14ac:dyDescent="0.3">
      <c r="E31" s="288" t="s">
        <v>162</v>
      </c>
      <c r="F31" s="289"/>
      <c r="G31" s="290"/>
    </row>
    <row r="32" spans="2:224" x14ac:dyDescent="0.25">
      <c r="E32" s="291"/>
      <c r="F32" s="86"/>
      <c r="G32" s="292"/>
      <c r="HE32" s="327" t="s">
        <v>162</v>
      </c>
      <c r="HF32" s="328"/>
      <c r="HG32" s="329"/>
    </row>
    <row r="33" spans="5:215" x14ac:dyDescent="0.25">
      <c r="E33" s="293" t="s">
        <v>163</v>
      </c>
      <c r="F33" s="86"/>
      <c r="G33" s="292"/>
      <c r="HE33" s="330"/>
      <c r="HG33" s="331"/>
    </row>
    <row r="34" spans="5:215" x14ac:dyDescent="0.25">
      <c r="E34" s="194"/>
      <c r="F34" s="86"/>
      <c r="G34" s="292"/>
      <c r="HE34" s="332" t="s">
        <v>163</v>
      </c>
      <c r="HF34" s="333"/>
      <c r="HG34" s="334"/>
    </row>
    <row r="35" spans="5:215" x14ac:dyDescent="0.25">
      <c r="E35" s="194"/>
      <c r="F35" s="86"/>
      <c r="G35" s="292"/>
      <c r="HE35" s="335"/>
      <c r="HG35" s="331"/>
    </row>
    <row r="36" spans="5:215" x14ac:dyDescent="0.25">
      <c r="E36" s="294" t="s">
        <v>164</v>
      </c>
      <c r="F36" s="86"/>
      <c r="G36" s="292"/>
      <c r="HE36" s="335"/>
      <c r="HG36" s="331"/>
    </row>
    <row r="37" spans="5:215" x14ac:dyDescent="0.25">
      <c r="E37" s="295"/>
      <c r="F37" s="86"/>
      <c r="G37" s="292"/>
      <c r="HE37" s="336" t="s">
        <v>164</v>
      </c>
      <c r="HF37" s="333"/>
      <c r="HG37" s="334"/>
    </row>
    <row r="38" spans="5:215" x14ac:dyDescent="0.25">
      <c r="E38" s="295"/>
      <c r="F38" s="86"/>
      <c r="G38" s="292"/>
      <c r="HE38" s="337"/>
      <c r="HF38" s="333"/>
      <c r="HG38" s="334"/>
    </row>
    <row r="39" spans="5:215" x14ac:dyDescent="0.25">
      <c r="E39" s="295"/>
      <c r="F39" s="86"/>
      <c r="G39" s="292"/>
      <c r="HE39" s="337"/>
      <c r="HF39" s="333"/>
      <c r="HG39" s="334"/>
    </row>
    <row r="40" spans="5:215" x14ac:dyDescent="0.25">
      <c r="E40" s="295"/>
      <c r="F40" s="86"/>
      <c r="G40" s="292"/>
      <c r="HE40" s="337"/>
      <c r="HF40" s="333"/>
      <c r="HG40" s="334"/>
    </row>
    <row r="41" spans="5:215" ht="15.75" thickBot="1" x14ac:dyDescent="0.3">
      <c r="E41" s="296"/>
      <c r="F41" s="297"/>
      <c r="G41" s="298"/>
      <c r="HE41" s="337"/>
      <c r="HF41" s="333"/>
      <c r="HG41" s="334"/>
    </row>
    <row r="42" spans="5:215" ht="15.75" thickBot="1" x14ac:dyDescent="0.3">
      <c r="HE42" s="338"/>
      <c r="HF42" s="339"/>
      <c r="HG42" s="340"/>
    </row>
  </sheetData>
  <sheetProtection algorithmName="SHA-512" hashValue="st7Pz7UNl7r0ISykn1eJZdUgUAOb6W1cvuK/nVxuW/oGNBqCouxEhJIaP90+Lh68cX5Fo/ozkfS0PD1Y5UZmRw==" saltValue="iyOu9a9LA80Tyzz7FlBD8g==" spinCount="100000" sheet="1" objects="1" scenarios="1"/>
  <mergeCells count="19">
    <mergeCell ref="W8:W9"/>
    <mergeCell ref="HG9:HG10"/>
    <mergeCell ref="HH9:HO9"/>
    <mergeCell ref="HP9:HP10"/>
    <mergeCell ref="B29:I29"/>
    <mergeCell ref="A1:G1"/>
    <mergeCell ref="HB1:HF1"/>
    <mergeCell ref="B8:B9"/>
    <mergeCell ref="E8:E9"/>
    <mergeCell ref="G8:K8"/>
    <mergeCell ref="V8:V9"/>
    <mergeCell ref="HC9:HC10"/>
    <mergeCell ref="HD9:HD10"/>
    <mergeCell ref="L8:U8"/>
    <mergeCell ref="HE9:HE10"/>
    <mergeCell ref="HF9:HF10"/>
    <mergeCell ref="B7:V7"/>
    <mergeCell ref="W7:AK7"/>
    <mergeCell ref="AB8:AF8"/>
  </mergeCells>
  <phoneticPr fontId="52" type="noConversion"/>
  <dataValidations disablePrompts="1" count="4">
    <dataValidation type="list" allowBlank="1" showInputMessage="1" showErrorMessage="1" sqref="HE11:HE27" xr:uid="{48961667-94F7-4A39-9231-5157A63D97A6}">
      <formula1>"journée , séminaire , réunions"</formula1>
    </dataValidation>
    <dataValidation type="list" allowBlank="1" showInputMessage="1" showErrorMessage="1" sqref="I11:J26" xr:uid="{986CD199-62DD-461F-8B58-2EBA05C3D158}">
      <formula1>"HT:TTC"</formula1>
    </dataValidation>
    <dataValidation type="list" allowBlank="1" showInputMessage="1" showErrorMessage="1" promptTitle="Sélectionnez une sous-opération " prompt="Cliquez sur le menu déroulant" sqref="D10:D26" xr:uid="{2133F98C-3C60-4E3C-9099-089229010519}">
      <formula1>"Projets groupes opérationnels , Création groupes opérationnels , Diffusion projet"</formula1>
    </dataValidation>
    <dataValidation type="list" allowBlank="1" showInputMessage="1" showErrorMessage="1" promptTitle="Sélectionnez un poste de dépense" prompt="Cliquez sur le menu déroulant" sqref="C10:C26" xr:uid="{666A07C3-A8E3-4A8A-9CE6-57B9E297B0EA}">
      <formula1>"Echanges dev-perf-envir-eco , Renforcement sys-exploit , Adapt-prod-zone-contrainte , Id-protect-prod , Innov-bottom-up , Outils-num-agri-ali , Mentions-valo , Dev-gestion-risques , Fav-territ-souv-ali-écosys , Promouvoir savoir-faire-transfo-ressources"</formula1>
    </dataValidation>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6FA95-170D-477E-AF6B-3CAE7FE75808}">
  <sheetPr>
    <tabColor theme="4" tint="0.59999389629810485"/>
  </sheetPr>
  <dimension ref="A1:AG50"/>
  <sheetViews>
    <sheetView showGridLines="0" topLeftCell="C1" zoomScale="85" zoomScaleNormal="85" workbookViewId="0">
      <selection activeCell="C11" sqref="C11"/>
    </sheetView>
  </sheetViews>
  <sheetFormatPr baseColWidth="10" defaultRowHeight="15" x14ac:dyDescent="0.25"/>
  <cols>
    <col min="1" max="2" width="11.42578125" style="129"/>
    <col min="3" max="33" width="30.42578125" style="129" customWidth="1"/>
    <col min="34" max="16384" width="11.42578125" style="129"/>
  </cols>
  <sheetData>
    <row r="1" spans="1:33" ht="21" x14ac:dyDescent="0.35">
      <c r="A1" s="610" t="s">
        <v>76</v>
      </c>
      <c r="B1" s="610"/>
      <c r="C1" s="610"/>
      <c r="D1" s="610"/>
      <c r="E1" s="610"/>
      <c r="F1" s="610"/>
    </row>
    <row r="3" spans="1:33" ht="18.75" x14ac:dyDescent="0.3">
      <c r="B3" s="263" t="s">
        <v>213</v>
      </c>
      <c r="C3" s="263"/>
      <c r="D3" s="263"/>
    </row>
    <row r="4" spans="1:33" x14ac:dyDescent="0.25">
      <c r="B4" s="643" t="s">
        <v>214</v>
      </c>
      <c r="C4" s="643"/>
      <c r="D4" s="643"/>
      <c r="E4" s="643"/>
    </row>
    <row r="7" spans="1:33" ht="27" thickBot="1" x14ac:dyDescent="0.3">
      <c r="C7" s="650" t="s">
        <v>311</v>
      </c>
      <c r="D7" s="651"/>
      <c r="E7" s="651"/>
      <c r="F7" s="651"/>
      <c r="G7" s="651"/>
      <c r="H7" s="651"/>
      <c r="I7" s="651"/>
      <c r="J7" s="651"/>
      <c r="K7" s="651"/>
      <c r="L7" s="651"/>
      <c r="M7" s="651"/>
      <c r="N7" s="651"/>
      <c r="O7" s="651"/>
      <c r="P7" s="651"/>
      <c r="Q7" s="668" t="s">
        <v>320</v>
      </c>
      <c r="R7" s="669"/>
      <c r="S7" s="669"/>
      <c r="T7" s="669"/>
      <c r="U7" s="669"/>
      <c r="V7" s="669"/>
      <c r="W7" s="669"/>
      <c r="X7" s="669"/>
      <c r="Y7" s="669"/>
      <c r="Z7" s="669"/>
      <c r="AA7" s="669"/>
      <c r="AB7" s="669"/>
      <c r="AC7" s="669"/>
      <c r="AD7" s="669"/>
      <c r="AE7" s="669"/>
      <c r="AF7" s="669"/>
      <c r="AG7" s="669"/>
    </row>
    <row r="8" spans="1:33" ht="30" x14ac:dyDescent="0.25">
      <c r="C8" s="652" t="s">
        <v>170</v>
      </c>
      <c r="D8" s="343" t="s">
        <v>130</v>
      </c>
      <c r="E8" s="343" t="s">
        <v>131</v>
      </c>
      <c r="F8" s="654" t="s">
        <v>215</v>
      </c>
      <c r="G8" s="656" t="s">
        <v>216</v>
      </c>
      <c r="H8" s="658" t="s">
        <v>217</v>
      </c>
      <c r="I8" s="660" t="s">
        <v>218</v>
      </c>
      <c r="J8" s="658" t="s">
        <v>219</v>
      </c>
      <c r="K8" s="662" t="s">
        <v>220</v>
      </c>
      <c r="L8" s="664" t="s">
        <v>221</v>
      </c>
      <c r="M8" s="666" t="s">
        <v>222</v>
      </c>
      <c r="N8" s="644" t="s">
        <v>223</v>
      </c>
      <c r="O8" s="646" t="s">
        <v>224</v>
      </c>
      <c r="P8" s="648" t="s">
        <v>141</v>
      </c>
      <c r="Q8" s="652" t="s">
        <v>322</v>
      </c>
      <c r="R8" s="343" t="s">
        <v>130</v>
      </c>
      <c r="S8" s="343" t="s">
        <v>131</v>
      </c>
      <c r="T8" s="654" t="s">
        <v>328</v>
      </c>
      <c r="U8" s="656" t="s">
        <v>329</v>
      </c>
      <c r="V8" s="658" t="s">
        <v>217</v>
      </c>
      <c r="W8" s="658" t="s">
        <v>330</v>
      </c>
      <c r="X8" s="658" t="s">
        <v>331</v>
      </c>
      <c r="Y8" s="662" t="s">
        <v>220</v>
      </c>
      <c r="Z8" s="664" t="s">
        <v>332</v>
      </c>
      <c r="AA8" s="666" t="s">
        <v>333</v>
      </c>
      <c r="AB8" s="644" t="s">
        <v>334</v>
      </c>
      <c r="AC8" s="679" t="s">
        <v>335</v>
      </c>
      <c r="AD8" s="186" t="s">
        <v>313</v>
      </c>
      <c r="AE8" s="153" t="s">
        <v>314</v>
      </c>
      <c r="AF8" s="153" t="s">
        <v>301</v>
      </c>
      <c r="AG8" s="154" t="s">
        <v>299</v>
      </c>
    </row>
    <row r="9" spans="1:33" ht="135.75" thickBot="1" x14ac:dyDescent="0.3">
      <c r="C9" s="653"/>
      <c r="D9" s="344" t="s">
        <v>143</v>
      </c>
      <c r="E9" s="344" t="s">
        <v>144</v>
      </c>
      <c r="F9" s="655"/>
      <c r="G9" s="657"/>
      <c r="H9" s="659"/>
      <c r="I9" s="661"/>
      <c r="J9" s="659"/>
      <c r="K9" s="663"/>
      <c r="L9" s="665"/>
      <c r="M9" s="667"/>
      <c r="N9" s="645"/>
      <c r="O9" s="647"/>
      <c r="P9" s="649"/>
      <c r="Q9" s="670"/>
      <c r="R9" s="344" t="s">
        <v>302</v>
      </c>
      <c r="S9" s="344" t="s">
        <v>302</v>
      </c>
      <c r="T9" s="671"/>
      <c r="U9" s="672"/>
      <c r="V9" s="673"/>
      <c r="W9" s="674"/>
      <c r="X9" s="673"/>
      <c r="Y9" s="675"/>
      <c r="Z9" s="676"/>
      <c r="AA9" s="677"/>
      <c r="AB9" s="678"/>
      <c r="AC9" s="680"/>
      <c r="AD9" s="202" t="s">
        <v>318</v>
      </c>
      <c r="AE9" s="160" t="s">
        <v>303</v>
      </c>
      <c r="AF9" s="160" t="s">
        <v>304</v>
      </c>
      <c r="AG9" s="161" t="s">
        <v>305</v>
      </c>
    </row>
    <row r="10" spans="1:33" x14ac:dyDescent="0.25">
      <c r="C10" s="217" t="s">
        <v>225</v>
      </c>
      <c r="D10" s="217" t="s">
        <v>226</v>
      </c>
      <c r="E10" s="217" t="s">
        <v>227</v>
      </c>
      <c r="F10" s="218" t="s">
        <v>228</v>
      </c>
      <c r="G10" s="345">
        <v>5</v>
      </c>
      <c r="H10" s="346" t="s">
        <v>287</v>
      </c>
      <c r="I10" s="346" t="s">
        <v>288</v>
      </c>
      <c r="J10" s="347" t="s">
        <v>351</v>
      </c>
      <c r="K10" s="347" t="s">
        <v>289</v>
      </c>
      <c r="L10" s="348" t="s">
        <v>352</v>
      </c>
      <c r="M10" s="349" t="s">
        <v>289</v>
      </c>
      <c r="N10" s="350" t="s">
        <v>353</v>
      </c>
      <c r="O10" s="346" t="s">
        <v>354</v>
      </c>
      <c r="P10" s="351" t="s">
        <v>159</v>
      </c>
      <c r="Q10" s="352" t="str">
        <f>C10</f>
        <v>Exemple : Partenaire X</v>
      </c>
      <c r="R10" s="353" t="str">
        <f t="shared" ref="R10:AC25" si="0">D10</f>
        <v xml:space="preserve">Outils-num-agri-ali </v>
      </c>
      <c r="S10" s="353" t="str">
        <f t="shared" si="0"/>
        <v xml:space="preserve">Projets groupes opérationnels </v>
      </c>
      <c r="T10" s="353" t="str">
        <f t="shared" si="0"/>
        <v xml:space="preserve">séminaire </v>
      </c>
      <c r="U10" s="353">
        <f t="shared" si="0"/>
        <v>5</v>
      </c>
      <c r="V10" s="353" t="str">
        <f t="shared" si="0"/>
        <v>11,88</v>
      </c>
      <c r="W10" s="353" t="str">
        <f t="shared" si="0"/>
        <v>12</v>
      </c>
      <c r="X10" s="353" t="str">
        <f t="shared" si="0"/>
        <v>=F10*G10*H10</v>
      </c>
      <c r="Y10" s="353" t="str">
        <f t="shared" si="0"/>
        <v>4</v>
      </c>
      <c r="Z10" s="353" t="str">
        <f t="shared" si="0"/>
        <v>=F10*J10*20</v>
      </c>
      <c r="AA10" s="353" t="str">
        <f t="shared" si="0"/>
        <v>4</v>
      </c>
      <c r="AB10" s="353" t="str">
        <f t="shared" si="0"/>
        <v>=F10*L10*17,7</v>
      </c>
      <c r="AC10" s="354" t="str">
        <f t="shared" si="0"/>
        <v>=I10+K10+M10</v>
      </c>
      <c r="AD10" s="224"/>
      <c r="AE10" s="224"/>
      <c r="AF10" s="225"/>
      <c r="AG10" s="226"/>
    </row>
    <row r="11" spans="1:33" x14ac:dyDescent="0.25">
      <c r="C11" s="109"/>
      <c r="D11" s="186"/>
      <c r="E11" s="127"/>
      <c r="F11" s="105"/>
      <c r="G11" s="115"/>
      <c r="H11" s="116"/>
      <c r="I11" s="116"/>
      <c r="J11" s="355">
        <f>G11*H11*I11</f>
        <v>0</v>
      </c>
      <c r="K11" s="107"/>
      <c r="L11" s="356">
        <f>G11*K11*20</f>
        <v>0</v>
      </c>
      <c r="M11" s="117"/>
      <c r="N11" s="59">
        <f>G11*M11*17.7</f>
        <v>0</v>
      </c>
      <c r="O11" s="58">
        <f>J11+L11+N11</f>
        <v>0</v>
      </c>
      <c r="P11" s="373" t="s">
        <v>159</v>
      </c>
      <c r="Q11" s="357">
        <f t="shared" ref="Q11:AC30" si="1">C11</f>
        <v>0</v>
      </c>
      <c r="R11" s="358">
        <f t="shared" si="0"/>
        <v>0</v>
      </c>
      <c r="S11" s="358">
        <f t="shared" si="0"/>
        <v>0</v>
      </c>
      <c r="T11" s="358">
        <f t="shared" si="0"/>
        <v>0</v>
      </c>
      <c r="U11" s="358">
        <f t="shared" si="0"/>
        <v>0</v>
      </c>
      <c r="V11" s="358">
        <f t="shared" si="0"/>
        <v>0</v>
      </c>
      <c r="W11" s="358">
        <f t="shared" si="0"/>
        <v>0</v>
      </c>
      <c r="X11" s="358">
        <f t="shared" si="0"/>
        <v>0</v>
      </c>
      <c r="Y11" s="358">
        <f t="shared" si="0"/>
        <v>0</v>
      </c>
      <c r="Z11" s="359">
        <f t="shared" si="0"/>
        <v>0</v>
      </c>
      <c r="AA11" s="358">
        <f t="shared" si="0"/>
        <v>0</v>
      </c>
      <c r="AB11" s="359">
        <f t="shared" si="0"/>
        <v>0</v>
      </c>
      <c r="AC11" s="360">
        <f t="shared" si="0"/>
        <v>0</v>
      </c>
      <c r="AD11" s="52">
        <f>AC11</f>
        <v>0</v>
      </c>
      <c r="AE11" s="178"/>
      <c r="AF11" s="171" t="str" cm="1">
        <f t="array" ref="AF11">_xlfn.IFS(AD11&gt;O11,"KO : Le montant retenu est supérieur au montant présenté. Merci de revoir la ligne de dépense ou plafonner son montant.",O11=0,"",AD11=O11,"OK",AD11&lt;O11,"Montant instruit inférieur au montant présenté.")</f>
        <v/>
      </c>
      <c r="AG11" s="53">
        <f>O11-AD11</f>
        <v>0</v>
      </c>
    </row>
    <row r="12" spans="1:33" x14ac:dyDescent="0.25">
      <c r="C12" s="109"/>
      <c r="D12" s="186"/>
      <c r="E12" s="127"/>
      <c r="F12" s="105"/>
      <c r="G12" s="115"/>
      <c r="H12" s="116"/>
      <c r="I12" s="116"/>
      <c r="J12" s="355">
        <f t="shared" ref="J12:J30" si="2">G12*H12*I12</f>
        <v>0</v>
      </c>
      <c r="K12" s="107"/>
      <c r="L12" s="356">
        <f t="shared" ref="L12:L30" si="3">G12*K12*20</f>
        <v>0</v>
      </c>
      <c r="M12" s="117"/>
      <c r="N12" s="59">
        <f t="shared" ref="N12:N30" si="4">G12*M12*17.7</f>
        <v>0</v>
      </c>
      <c r="O12" s="58">
        <f t="shared" ref="O12:O30" si="5">J12+L12+N12</f>
        <v>0</v>
      </c>
      <c r="P12" s="373" t="s">
        <v>159</v>
      </c>
      <c r="Q12" s="357">
        <f t="shared" si="1"/>
        <v>0</v>
      </c>
      <c r="R12" s="358">
        <f t="shared" si="0"/>
        <v>0</v>
      </c>
      <c r="S12" s="358">
        <f t="shared" si="0"/>
        <v>0</v>
      </c>
      <c r="T12" s="358">
        <f t="shared" si="0"/>
        <v>0</v>
      </c>
      <c r="U12" s="358">
        <f t="shared" si="0"/>
        <v>0</v>
      </c>
      <c r="V12" s="358">
        <f t="shared" si="0"/>
        <v>0</v>
      </c>
      <c r="W12" s="358">
        <f t="shared" si="0"/>
        <v>0</v>
      </c>
      <c r="X12" s="358">
        <f t="shared" si="0"/>
        <v>0</v>
      </c>
      <c r="Y12" s="358">
        <f t="shared" si="0"/>
        <v>0</v>
      </c>
      <c r="Z12" s="359">
        <f t="shared" si="0"/>
        <v>0</v>
      </c>
      <c r="AA12" s="358">
        <f t="shared" si="0"/>
        <v>0</v>
      </c>
      <c r="AB12" s="359">
        <f t="shared" si="0"/>
        <v>0</v>
      </c>
      <c r="AC12" s="360">
        <f t="shared" si="0"/>
        <v>0</v>
      </c>
      <c r="AD12" s="52">
        <f t="shared" ref="AD12:AD30" si="6">AC12</f>
        <v>0</v>
      </c>
      <c r="AE12" s="178"/>
      <c r="AF12" s="171" t="str" cm="1">
        <f t="array" ref="AF12">_xlfn.IFS(AD12&gt;O12,"KO : Le montant retenu est supérieur au montant présenté. Merci de revoir la ligne de dépense ou plafonner son montant.",O12=0,"",AD12=O12,"OK",AD12&lt;O12,"Montant instruit inférieur au montant présenté.")</f>
        <v/>
      </c>
      <c r="AG12" s="53">
        <f t="shared" ref="AG12:AG30" si="7">O12-AD12</f>
        <v>0</v>
      </c>
    </row>
    <row r="13" spans="1:33" x14ac:dyDescent="0.25">
      <c r="C13" s="109"/>
      <c r="D13" s="186"/>
      <c r="E13" s="127"/>
      <c r="F13" s="105"/>
      <c r="G13" s="115"/>
      <c r="H13" s="116"/>
      <c r="I13" s="116"/>
      <c r="J13" s="355">
        <f t="shared" si="2"/>
        <v>0</v>
      </c>
      <c r="K13" s="107"/>
      <c r="L13" s="356">
        <f t="shared" si="3"/>
        <v>0</v>
      </c>
      <c r="M13" s="117"/>
      <c r="N13" s="59">
        <f t="shared" si="4"/>
        <v>0</v>
      </c>
      <c r="O13" s="58">
        <f t="shared" si="5"/>
        <v>0</v>
      </c>
      <c r="P13" s="373" t="s">
        <v>159</v>
      </c>
      <c r="Q13" s="357">
        <f t="shared" si="1"/>
        <v>0</v>
      </c>
      <c r="R13" s="358">
        <f t="shared" si="0"/>
        <v>0</v>
      </c>
      <c r="S13" s="358">
        <f t="shared" si="0"/>
        <v>0</v>
      </c>
      <c r="T13" s="358">
        <f t="shared" si="0"/>
        <v>0</v>
      </c>
      <c r="U13" s="358">
        <f t="shared" si="0"/>
        <v>0</v>
      </c>
      <c r="V13" s="358">
        <f t="shared" si="0"/>
        <v>0</v>
      </c>
      <c r="W13" s="358">
        <f t="shared" si="0"/>
        <v>0</v>
      </c>
      <c r="X13" s="358">
        <f t="shared" si="0"/>
        <v>0</v>
      </c>
      <c r="Y13" s="358">
        <f t="shared" si="0"/>
        <v>0</v>
      </c>
      <c r="Z13" s="359">
        <f t="shared" si="0"/>
        <v>0</v>
      </c>
      <c r="AA13" s="358">
        <f t="shared" si="0"/>
        <v>0</v>
      </c>
      <c r="AB13" s="359">
        <f t="shared" si="0"/>
        <v>0</v>
      </c>
      <c r="AC13" s="360">
        <f t="shared" si="0"/>
        <v>0</v>
      </c>
      <c r="AD13" s="52">
        <f t="shared" si="6"/>
        <v>0</v>
      </c>
      <c r="AE13" s="178"/>
      <c r="AF13" s="171" t="str" cm="1">
        <f t="array" ref="AF13">_xlfn.IFS(AD13&gt;O13,"KO : Le montant retenu est supérieur au montant présenté. Merci de revoir la ligne de dépense ou plafonner son montant.",O13=0,"",AD13=O13,"OK",AD13&lt;O13,"Montant instruit inférieur au montant présenté.")</f>
        <v/>
      </c>
      <c r="AG13" s="53">
        <f t="shared" si="7"/>
        <v>0</v>
      </c>
    </row>
    <row r="14" spans="1:33" x14ac:dyDescent="0.25">
      <c r="C14" s="109"/>
      <c r="D14" s="186"/>
      <c r="E14" s="127"/>
      <c r="F14" s="105"/>
      <c r="G14" s="115"/>
      <c r="H14" s="116"/>
      <c r="I14" s="116"/>
      <c r="J14" s="355">
        <f t="shared" si="2"/>
        <v>0</v>
      </c>
      <c r="K14" s="107"/>
      <c r="L14" s="356">
        <f t="shared" si="3"/>
        <v>0</v>
      </c>
      <c r="M14" s="117"/>
      <c r="N14" s="59">
        <f t="shared" si="4"/>
        <v>0</v>
      </c>
      <c r="O14" s="58">
        <f t="shared" si="5"/>
        <v>0</v>
      </c>
      <c r="P14" s="373" t="s">
        <v>159</v>
      </c>
      <c r="Q14" s="357">
        <f t="shared" si="1"/>
        <v>0</v>
      </c>
      <c r="R14" s="358">
        <f t="shared" si="0"/>
        <v>0</v>
      </c>
      <c r="S14" s="358">
        <f t="shared" si="0"/>
        <v>0</v>
      </c>
      <c r="T14" s="358">
        <f t="shared" si="0"/>
        <v>0</v>
      </c>
      <c r="U14" s="358">
        <f t="shared" si="0"/>
        <v>0</v>
      </c>
      <c r="V14" s="358">
        <f t="shared" si="0"/>
        <v>0</v>
      </c>
      <c r="W14" s="358">
        <f t="shared" si="0"/>
        <v>0</v>
      </c>
      <c r="X14" s="358">
        <f t="shared" si="0"/>
        <v>0</v>
      </c>
      <c r="Y14" s="358">
        <f t="shared" si="0"/>
        <v>0</v>
      </c>
      <c r="Z14" s="359">
        <f t="shared" si="0"/>
        <v>0</v>
      </c>
      <c r="AA14" s="358">
        <f t="shared" si="0"/>
        <v>0</v>
      </c>
      <c r="AB14" s="359">
        <f t="shared" si="0"/>
        <v>0</v>
      </c>
      <c r="AC14" s="360">
        <f t="shared" si="0"/>
        <v>0</v>
      </c>
      <c r="AD14" s="52">
        <f t="shared" si="6"/>
        <v>0</v>
      </c>
      <c r="AE14" s="178"/>
      <c r="AF14" s="171" t="str" cm="1">
        <f t="array" ref="AF14">_xlfn.IFS(AD14&gt;O14,"KO : Le montant retenu est supérieur au montant présenté. Merci de revoir la ligne de dépense ou plafonner son montant.",O14=0,"",AD14=O14,"OK",AD14&lt;O14,"Montant instruit inférieur au montant présenté.")</f>
        <v/>
      </c>
      <c r="AG14" s="53">
        <f t="shared" si="7"/>
        <v>0</v>
      </c>
    </row>
    <row r="15" spans="1:33" x14ac:dyDescent="0.25">
      <c r="C15" s="109"/>
      <c r="D15" s="186"/>
      <c r="E15" s="127"/>
      <c r="F15" s="105"/>
      <c r="G15" s="115"/>
      <c r="H15" s="116"/>
      <c r="I15" s="116"/>
      <c r="J15" s="355">
        <f t="shared" si="2"/>
        <v>0</v>
      </c>
      <c r="K15" s="107"/>
      <c r="L15" s="356">
        <f t="shared" si="3"/>
        <v>0</v>
      </c>
      <c r="M15" s="117"/>
      <c r="N15" s="59">
        <f t="shared" si="4"/>
        <v>0</v>
      </c>
      <c r="O15" s="58">
        <f t="shared" si="5"/>
        <v>0</v>
      </c>
      <c r="P15" s="373" t="s">
        <v>159</v>
      </c>
      <c r="Q15" s="357">
        <f t="shared" si="1"/>
        <v>0</v>
      </c>
      <c r="R15" s="358">
        <f t="shared" si="0"/>
        <v>0</v>
      </c>
      <c r="S15" s="358">
        <f t="shared" si="0"/>
        <v>0</v>
      </c>
      <c r="T15" s="358">
        <f t="shared" si="0"/>
        <v>0</v>
      </c>
      <c r="U15" s="358">
        <f t="shared" si="0"/>
        <v>0</v>
      </c>
      <c r="V15" s="358">
        <f t="shared" si="0"/>
        <v>0</v>
      </c>
      <c r="W15" s="358">
        <f t="shared" si="0"/>
        <v>0</v>
      </c>
      <c r="X15" s="358">
        <f t="shared" si="0"/>
        <v>0</v>
      </c>
      <c r="Y15" s="358">
        <f t="shared" si="0"/>
        <v>0</v>
      </c>
      <c r="Z15" s="359">
        <f t="shared" si="0"/>
        <v>0</v>
      </c>
      <c r="AA15" s="358">
        <f t="shared" si="0"/>
        <v>0</v>
      </c>
      <c r="AB15" s="359">
        <f t="shared" si="0"/>
        <v>0</v>
      </c>
      <c r="AC15" s="360">
        <f t="shared" si="0"/>
        <v>0</v>
      </c>
      <c r="AD15" s="52">
        <f t="shared" si="6"/>
        <v>0</v>
      </c>
      <c r="AE15" s="178"/>
      <c r="AF15" s="171" t="str" cm="1">
        <f t="array" ref="AF15">_xlfn.IFS(AD15&gt;O15,"KO : Le montant retenu est supérieur au montant présenté. Merci de revoir la ligne de dépense ou plafonner son montant.",O15=0,"",AD15=O15,"OK",AD15&lt;O15,"Montant instruit inférieur au montant présenté.")</f>
        <v/>
      </c>
      <c r="AG15" s="53">
        <f t="shared" si="7"/>
        <v>0</v>
      </c>
    </row>
    <row r="16" spans="1:33" x14ac:dyDescent="0.25">
      <c r="C16" s="109"/>
      <c r="D16" s="186"/>
      <c r="E16" s="127"/>
      <c r="F16" s="105"/>
      <c r="G16" s="115"/>
      <c r="H16" s="116"/>
      <c r="I16" s="116"/>
      <c r="J16" s="355">
        <f t="shared" si="2"/>
        <v>0</v>
      </c>
      <c r="K16" s="107"/>
      <c r="L16" s="356">
        <f t="shared" si="3"/>
        <v>0</v>
      </c>
      <c r="M16" s="117"/>
      <c r="N16" s="59">
        <f t="shared" si="4"/>
        <v>0</v>
      </c>
      <c r="O16" s="58">
        <f t="shared" si="5"/>
        <v>0</v>
      </c>
      <c r="P16" s="373" t="s">
        <v>159</v>
      </c>
      <c r="Q16" s="357">
        <f t="shared" si="1"/>
        <v>0</v>
      </c>
      <c r="R16" s="358">
        <f t="shared" si="0"/>
        <v>0</v>
      </c>
      <c r="S16" s="358">
        <f t="shared" si="0"/>
        <v>0</v>
      </c>
      <c r="T16" s="358">
        <f t="shared" si="0"/>
        <v>0</v>
      </c>
      <c r="U16" s="358">
        <f t="shared" si="0"/>
        <v>0</v>
      </c>
      <c r="V16" s="358">
        <f t="shared" si="0"/>
        <v>0</v>
      </c>
      <c r="W16" s="358">
        <f t="shared" si="0"/>
        <v>0</v>
      </c>
      <c r="X16" s="358">
        <f t="shared" si="0"/>
        <v>0</v>
      </c>
      <c r="Y16" s="358">
        <f t="shared" si="0"/>
        <v>0</v>
      </c>
      <c r="Z16" s="359">
        <f t="shared" si="0"/>
        <v>0</v>
      </c>
      <c r="AA16" s="358">
        <f t="shared" si="0"/>
        <v>0</v>
      </c>
      <c r="AB16" s="359">
        <f t="shared" si="0"/>
        <v>0</v>
      </c>
      <c r="AC16" s="360">
        <f t="shared" si="0"/>
        <v>0</v>
      </c>
      <c r="AD16" s="52">
        <f t="shared" si="6"/>
        <v>0</v>
      </c>
      <c r="AE16" s="178"/>
      <c r="AF16" s="171" t="str" cm="1">
        <f t="array" ref="AF16">_xlfn.IFS(AD16&gt;O16,"KO : Le montant retenu est supérieur au montant présenté. Merci de revoir la ligne de dépense ou plafonner son montant.",O16=0,"",AD16=O16,"OK",AD16&lt;O16,"Montant instruit inférieur au montant présenté.")</f>
        <v/>
      </c>
      <c r="AG16" s="53">
        <f t="shared" si="7"/>
        <v>0</v>
      </c>
    </row>
    <row r="17" spans="3:33" x14ac:dyDescent="0.25">
      <c r="C17" s="109"/>
      <c r="D17" s="186"/>
      <c r="E17" s="127"/>
      <c r="F17" s="105"/>
      <c r="G17" s="115"/>
      <c r="H17" s="116"/>
      <c r="I17" s="116"/>
      <c r="J17" s="355">
        <f t="shared" si="2"/>
        <v>0</v>
      </c>
      <c r="K17" s="107"/>
      <c r="L17" s="356">
        <f t="shared" si="3"/>
        <v>0</v>
      </c>
      <c r="M17" s="117"/>
      <c r="N17" s="59">
        <f t="shared" si="4"/>
        <v>0</v>
      </c>
      <c r="O17" s="58">
        <f t="shared" si="5"/>
        <v>0</v>
      </c>
      <c r="P17" s="373" t="s">
        <v>159</v>
      </c>
      <c r="Q17" s="357">
        <f t="shared" si="1"/>
        <v>0</v>
      </c>
      <c r="R17" s="358">
        <f t="shared" si="0"/>
        <v>0</v>
      </c>
      <c r="S17" s="358">
        <f t="shared" si="0"/>
        <v>0</v>
      </c>
      <c r="T17" s="358">
        <f t="shared" si="0"/>
        <v>0</v>
      </c>
      <c r="U17" s="358">
        <f t="shared" si="0"/>
        <v>0</v>
      </c>
      <c r="V17" s="358">
        <f t="shared" si="0"/>
        <v>0</v>
      </c>
      <c r="W17" s="358">
        <f t="shared" si="0"/>
        <v>0</v>
      </c>
      <c r="X17" s="358">
        <f t="shared" si="0"/>
        <v>0</v>
      </c>
      <c r="Y17" s="358">
        <f t="shared" si="0"/>
        <v>0</v>
      </c>
      <c r="Z17" s="359">
        <f t="shared" si="0"/>
        <v>0</v>
      </c>
      <c r="AA17" s="358">
        <f t="shared" si="0"/>
        <v>0</v>
      </c>
      <c r="AB17" s="359">
        <f t="shared" si="0"/>
        <v>0</v>
      </c>
      <c r="AC17" s="360">
        <f t="shared" si="0"/>
        <v>0</v>
      </c>
      <c r="AD17" s="52">
        <f t="shared" si="6"/>
        <v>0</v>
      </c>
      <c r="AE17" s="178"/>
      <c r="AF17" s="171" t="str" cm="1">
        <f t="array" ref="AF17">_xlfn.IFS(AD17&gt;O17,"KO : Le montant retenu est supérieur au montant présenté. Merci de revoir la ligne de dépense ou plafonner son montant.",O17=0,"",AD17=O17,"OK",AD17&lt;O17,"Montant instruit inférieur au montant présenté.")</f>
        <v/>
      </c>
      <c r="AG17" s="53">
        <f t="shared" si="7"/>
        <v>0</v>
      </c>
    </row>
    <row r="18" spans="3:33" x14ac:dyDescent="0.25">
      <c r="C18" s="109"/>
      <c r="D18" s="186"/>
      <c r="E18" s="127"/>
      <c r="F18" s="105"/>
      <c r="G18" s="115"/>
      <c r="H18" s="116"/>
      <c r="I18" s="116"/>
      <c r="J18" s="355">
        <f t="shared" si="2"/>
        <v>0</v>
      </c>
      <c r="K18" s="107"/>
      <c r="L18" s="356">
        <f t="shared" si="3"/>
        <v>0</v>
      </c>
      <c r="M18" s="117"/>
      <c r="N18" s="59">
        <f t="shared" si="4"/>
        <v>0</v>
      </c>
      <c r="O18" s="58">
        <f t="shared" si="5"/>
        <v>0</v>
      </c>
      <c r="P18" s="373" t="s">
        <v>159</v>
      </c>
      <c r="Q18" s="357">
        <f t="shared" si="1"/>
        <v>0</v>
      </c>
      <c r="R18" s="358">
        <f t="shared" si="0"/>
        <v>0</v>
      </c>
      <c r="S18" s="358">
        <f t="shared" si="0"/>
        <v>0</v>
      </c>
      <c r="T18" s="358">
        <f t="shared" si="0"/>
        <v>0</v>
      </c>
      <c r="U18" s="358">
        <f t="shared" si="0"/>
        <v>0</v>
      </c>
      <c r="V18" s="358">
        <f t="shared" si="0"/>
        <v>0</v>
      </c>
      <c r="W18" s="358">
        <f t="shared" si="0"/>
        <v>0</v>
      </c>
      <c r="X18" s="358">
        <f t="shared" si="0"/>
        <v>0</v>
      </c>
      <c r="Y18" s="358">
        <f t="shared" si="0"/>
        <v>0</v>
      </c>
      <c r="Z18" s="359">
        <f t="shared" si="0"/>
        <v>0</v>
      </c>
      <c r="AA18" s="358">
        <f t="shared" si="0"/>
        <v>0</v>
      </c>
      <c r="AB18" s="359">
        <f t="shared" si="0"/>
        <v>0</v>
      </c>
      <c r="AC18" s="360">
        <f t="shared" si="0"/>
        <v>0</v>
      </c>
      <c r="AD18" s="52">
        <f t="shared" si="6"/>
        <v>0</v>
      </c>
      <c r="AE18" s="178"/>
      <c r="AF18" s="171" t="str" cm="1">
        <f t="array" ref="AF18">_xlfn.IFS(AD18&gt;O18,"KO : Le montant retenu est supérieur au montant présenté. Merci de revoir la ligne de dépense ou plafonner son montant.",O18=0,"",AD18=O18,"OK",AD18&lt;O18,"Montant instruit inférieur au montant présenté.")</f>
        <v/>
      </c>
      <c r="AG18" s="53">
        <f t="shared" si="7"/>
        <v>0</v>
      </c>
    </row>
    <row r="19" spans="3:33" x14ac:dyDescent="0.25">
      <c r="C19" s="109"/>
      <c r="D19" s="186"/>
      <c r="E19" s="127"/>
      <c r="F19" s="105"/>
      <c r="G19" s="115"/>
      <c r="H19" s="116"/>
      <c r="I19" s="116"/>
      <c r="J19" s="355">
        <f t="shared" si="2"/>
        <v>0</v>
      </c>
      <c r="K19" s="107"/>
      <c r="L19" s="356">
        <f t="shared" si="3"/>
        <v>0</v>
      </c>
      <c r="M19" s="117"/>
      <c r="N19" s="59">
        <f t="shared" si="4"/>
        <v>0</v>
      </c>
      <c r="O19" s="58">
        <f t="shared" si="5"/>
        <v>0</v>
      </c>
      <c r="P19" s="373" t="s">
        <v>159</v>
      </c>
      <c r="Q19" s="357">
        <f t="shared" si="1"/>
        <v>0</v>
      </c>
      <c r="R19" s="358">
        <f t="shared" si="0"/>
        <v>0</v>
      </c>
      <c r="S19" s="358">
        <f t="shared" si="0"/>
        <v>0</v>
      </c>
      <c r="T19" s="358">
        <f t="shared" si="0"/>
        <v>0</v>
      </c>
      <c r="U19" s="358">
        <f t="shared" si="0"/>
        <v>0</v>
      </c>
      <c r="V19" s="358">
        <f t="shared" si="0"/>
        <v>0</v>
      </c>
      <c r="W19" s="358">
        <f t="shared" si="0"/>
        <v>0</v>
      </c>
      <c r="X19" s="358">
        <f t="shared" si="0"/>
        <v>0</v>
      </c>
      <c r="Y19" s="358">
        <f t="shared" si="0"/>
        <v>0</v>
      </c>
      <c r="Z19" s="359">
        <f t="shared" si="0"/>
        <v>0</v>
      </c>
      <c r="AA19" s="358">
        <f t="shared" si="0"/>
        <v>0</v>
      </c>
      <c r="AB19" s="359">
        <f t="shared" si="0"/>
        <v>0</v>
      </c>
      <c r="AC19" s="360">
        <f t="shared" si="0"/>
        <v>0</v>
      </c>
      <c r="AD19" s="52">
        <f t="shared" si="6"/>
        <v>0</v>
      </c>
      <c r="AE19" s="178"/>
      <c r="AF19" s="171" t="str" cm="1">
        <f t="array" ref="AF19">_xlfn.IFS(AD19&gt;O19,"KO : Le montant retenu est supérieur au montant présenté. Merci de revoir la ligne de dépense ou plafonner son montant.",O19=0,"",AD19=O19,"OK",AD19&lt;O19,"Montant instruit inférieur au montant présenté.")</f>
        <v/>
      </c>
      <c r="AG19" s="53">
        <f t="shared" si="7"/>
        <v>0</v>
      </c>
    </row>
    <row r="20" spans="3:33" x14ac:dyDescent="0.25">
      <c r="C20" s="109"/>
      <c r="D20" s="186"/>
      <c r="E20" s="127"/>
      <c r="F20" s="105"/>
      <c r="G20" s="115"/>
      <c r="H20" s="116"/>
      <c r="I20" s="116"/>
      <c r="J20" s="355">
        <f t="shared" si="2"/>
        <v>0</v>
      </c>
      <c r="K20" s="107"/>
      <c r="L20" s="356">
        <f t="shared" si="3"/>
        <v>0</v>
      </c>
      <c r="M20" s="117"/>
      <c r="N20" s="59">
        <f t="shared" si="4"/>
        <v>0</v>
      </c>
      <c r="O20" s="58">
        <f t="shared" si="5"/>
        <v>0</v>
      </c>
      <c r="P20" s="373" t="s">
        <v>159</v>
      </c>
      <c r="Q20" s="357">
        <f t="shared" si="1"/>
        <v>0</v>
      </c>
      <c r="R20" s="358">
        <f t="shared" si="0"/>
        <v>0</v>
      </c>
      <c r="S20" s="358">
        <f t="shared" si="0"/>
        <v>0</v>
      </c>
      <c r="T20" s="358">
        <f t="shared" si="0"/>
        <v>0</v>
      </c>
      <c r="U20" s="358">
        <f t="shared" si="0"/>
        <v>0</v>
      </c>
      <c r="V20" s="358">
        <f t="shared" si="0"/>
        <v>0</v>
      </c>
      <c r="W20" s="358">
        <f t="shared" si="0"/>
        <v>0</v>
      </c>
      <c r="X20" s="358">
        <f t="shared" si="0"/>
        <v>0</v>
      </c>
      <c r="Y20" s="358">
        <f t="shared" si="0"/>
        <v>0</v>
      </c>
      <c r="Z20" s="359">
        <f t="shared" si="0"/>
        <v>0</v>
      </c>
      <c r="AA20" s="358">
        <f t="shared" si="0"/>
        <v>0</v>
      </c>
      <c r="AB20" s="359">
        <f t="shared" si="0"/>
        <v>0</v>
      </c>
      <c r="AC20" s="360">
        <f t="shared" si="0"/>
        <v>0</v>
      </c>
      <c r="AD20" s="52">
        <f t="shared" si="6"/>
        <v>0</v>
      </c>
      <c r="AE20" s="178"/>
      <c r="AF20" s="171" t="str" cm="1">
        <f t="array" ref="AF20">_xlfn.IFS(AD20&gt;O20,"KO : Le montant retenu est supérieur au montant présenté. Merci de revoir la ligne de dépense ou plafonner son montant.",O20=0,"",AD20=O20,"OK",AD20&lt;O20,"Montant instruit inférieur au montant présenté.")</f>
        <v/>
      </c>
      <c r="AG20" s="53">
        <f t="shared" si="7"/>
        <v>0</v>
      </c>
    </row>
    <row r="21" spans="3:33" x14ac:dyDescent="0.25">
      <c r="C21" s="109"/>
      <c r="D21" s="186"/>
      <c r="E21" s="127"/>
      <c r="F21" s="105"/>
      <c r="G21" s="115"/>
      <c r="H21" s="116"/>
      <c r="I21" s="116"/>
      <c r="J21" s="355">
        <f t="shared" si="2"/>
        <v>0</v>
      </c>
      <c r="K21" s="107"/>
      <c r="L21" s="356">
        <f t="shared" si="3"/>
        <v>0</v>
      </c>
      <c r="M21" s="117"/>
      <c r="N21" s="59">
        <f t="shared" si="4"/>
        <v>0</v>
      </c>
      <c r="O21" s="58">
        <f t="shared" si="5"/>
        <v>0</v>
      </c>
      <c r="P21" s="373" t="s">
        <v>159</v>
      </c>
      <c r="Q21" s="357">
        <f t="shared" si="1"/>
        <v>0</v>
      </c>
      <c r="R21" s="358">
        <f t="shared" si="0"/>
        <v>0</v>
      </c>
      <c r="S21" s="358">
        <f t="shared" si="0"/>
        <v>0</v>
      </c>
      <c r="T21" s="358">
        <f t="shared" si="0"/>
        <v>0</v>
      </c>
      <c r="U21" s="358">
        <f t="shared" si="0"/>
        <v>0</v>
      </c>
      <c r="V21" s="358">
        <f t="shared" si="0"/>
        <v>0</v>
      </c>
      <c r="W21" s="358">
        <f t="shared" si="0"/>
        <v>0</v>
      </c>
      <c r="X21" s="358">
        <f t="shared" si="0"/>
        <v>0</v>
      </c>
      <c r="Y21" s="358">
        <f t="shared" si="0"/>
        <v>0</v>
      </c>
      <c r="Z21" s="359">
        <f t="shared" si="0"/>
        <v>0</v>
      </c>
      <c r="AA21" s="358">
        <f t="shared" si="0"/>
        <v>0</v>
      </c>
      <c r="AB21" s="359">
        <f t="shared" si="0"/>
        <v>0</v>
      </c>
      <c r="AC21" s="360">
        <f t="shared" si="0"/>
        <v>0</v>
      </c>
      <c r="AD21" s="52">
        <f t="shared" si="6"/>
        <v>0</v>
      </c>
      <c r="AE21" s="178"/>
      <c r="AF21" s="171" t="str" cm="1">
        <f t="array" ref="AF21">_xlfn.IFS(AD21&gt;O21,"KO : Le montant retenu est supérieur au montant présenté. Merci de revoir la ligne de dépense ou plafonner son montant.",O21=0,"",AD21=O21,"OK",AD21&lt;O21,"Montant instruit inférieur au montant présenté.")</f>
        <v/>
      </c>
      <c r="AG21" s="53">
        <f t="shared" si="7"/>
        <v>0</v>
      </c>
    </row>
    <row r="22" spans="3:33" x14ac:dyDescent="0.25">
      <c r="C22" s="109"/>
      <c r="D22" s="186"/>
      <c r="E22" s="127"/>
      <c r="F22" s="105"/>
      <c r="G22" s="115"/>
      <c r="H22" s="116"/>
      <c r="I22" s="116"/>
      <c r="J22" s="355">
        <f t="shared" si="2"/>
        <v>0</v>
      </c>
      <c r="K22" s="107"/>
      <c r="L22" s="356">
        <f t="shared" si="3"/>
        <v>0</v>
      </c>
      <c r="M22" s="117"/>
      <c r="N22" s="59">
        <f t="shared" si="4"/>
        <v>0</v>
      </c>
      <c r="O22" s="58">
        <f t="shared" si="5"/>
        <v>0</v>
      </c>
      <c r="P22" s="373" t="s">
        <v>159</v>
      </c>
      <c r="Q22" s="357">
        <f t="shared" si="1"/>
        <v>0</v>
      </c>
      <c r="R22" s="358">
        <f t="shared" si="0"/>
        <v>0</v>
      </c>
      <c r="S22" s="358">
        <f t="shared" si="0"/>
        <v>0</v>
      </c>
      <c r="T22" s="358">
        <f t="shared" si="0"/>
        <v>0</v>
      </c>
      <c r="U22" s="358">
        <f t="shared" si="0"/>
        <v>0</v>
      </c>
      <c r="V22" s="358">
        <f t="shared" si="0"/>
        <v>0</v>
      </c>
      <c r="W22" s="358">
        <f t="shared" si="0"/>
        <v>0</v>
      </c>
      <c r="X22" s="358">
        <f t="shared" si="0"/>
        <v>0</v>
      </c>
      <c r="Y22" s="358">
        <f t="shared" si="0"/>
        <v>0</v>
      </c>
      <c r="Z22" s="359">
        <f t="shared" si="0"/>
        <v>0</v>
      </c>
      <c r="AA22" s="358">
        <f t="shared" si="0"/>
        <v>0</v>
      </c>
      <c r="AB22" s="359">
        <f t="shared" si="0"/>
        <v>0</v>
      </c>
      <c r="AC22" s="360">
        <f t="shared" si="0"/>
        <v>0</v>
      </c>
      <c r="AD22" s="52">
        <f t="shared" si="6"/>
        <v>0</v>
      </c>
      <c r="AE22" s="178"/>
      <c r="AF22" s="171" t="str" cm="1">
        <f t="array" ref="AF22">_xlfn.IFS(AD22&gt;O22,"KO : Le montant retenu est supérieur au montant présenté. Merci de revoir la ligne de dépense ou plafonner son montant.",O22=0,"",AD22=O22,"OK",AD22&lt;O22,"Montant instruit inférieur au montant présenté.")</f>
        <v/>
      </c>
      <c r="AG22" s="53">
        <f t="shared" si="7"/>
        <v>0</v>
      </c>
    </row>
    <row r="23" spans="3:33" x14ac:dyDescent="0.25">
      <c r="C23" s="109"/>
      <c r="D23" s="186"/>
      <c r="E23" s="127"/>
      <c r="F23" s="105"/>
      <c r="G23" s="115"/>
      <c r="H23" s="116"/>
      <c r="I23" s="116"/>
      <c r="J23" s="355">
        <f t="shared" si="2"/>
        <v>0</v>
      </c>
      <c r="K23" s="107"/>
      <c r="L23" s="356">
        <f t="shared" si="3"/>
        <v>0</v>
      </c>
      <c r="M23" s="117"/>
      <c r="N23" s="59">
        <f t="shared" si="4"/>
        <v>0</v>
      </c>
      <c r="O23" s="58">
        <f t="shared" si="5"/>
        <v>0</v>
      </c>
      <c r="P23" s="373" t="s">
        <v>159</v>
      </c>
      <c r="Q23" s="357">
        <f t="shared" si="1"/>
        <v>0</v>
      </c>
      <c r="R23" s="358">
        <f t="shared" si="0"/>
        <v>0</v>
      </c>
      <c r="S23" s="358">
        <f t="shared" si="0"/>
        <v>0</v>
      </c>
      <c r="T23" s="358">
        <f t="shared" si="0"/>
        <v>0</v>
      </c>
      <c r="U23" s="358">
        <f t="shared" si="0"/>
        <v>0</v>
      </c>
      <c r="V23" s="358">
        <f t="shared" si="0"/>
        <v>0</v>
      </c>
      <c r="W23" s="358">
        <f t="shared" si="0"/>
        <v>0</v>
      </c>
      <c r="X23" s="358">
        <f t="shared" si="0"/>
        <v>0</v>
      </c>
      <c r="Y23" s="358">
        <f t="shared" si="0"/>
        <v>0</v>
      </c>
      <c r="Z23" s="359">
        <f t="shared" si="0"/>
        <v>0</v>
      </c>
      <c r="AA23" s="358">
        <f t="shared" si="0"/>
        <v>0</v>
      </c>
      <c r="AB23" s="359">
        <f t="shared" si="0"/>
        <v>0</v>
      </c>
      <c r="AC23" s="360">
        <f t="shared" si="0"/>
        <v>0</v>
      </c>
      <c r="AD23" s="52">
        <f t="shared" si="6"/>
        <v>0</v>
      </c>
      <c r="AE23" s="178"/>
      <c r="AF23" s="171" t="str" cm="1">
        <f t="array" ref="AF23">_xlfn.IFS(AD23&gt;O23,"KO : Le montant retenu est supérieur au montant présenté. Merci de revoir la ligne de dépense ou plafonner son montant.",O23=0,"",AD23=O23,"OK",AD23&lt;O23,"Montant instruit inférieur au montant présenté.")</f>
        <v/>
      </c>
      <c r="AG23" s="53">
        <f t="shared" si="7"/>
        <v>0</v>
      </c>
    </row>
    <row r="24" spans="3:33" x14ac:dyDescent="0.25">
      <c r="C24" s="109"/>
      <c r="D24" s="186"/>
      <c r="E24" s="127"/>
      <c r="F24" s="105"/>
      <c r="G24" s="115"/>
      <c r="H24" s="116"/>
      <c r="I24" s="116"/>
      <c r="J24" s="355">
        <f t="shared" si="2"/>
        <v>0</v>
      </c>
      <c r="K24" s="107"/>
      <c r="L24" s="356">
        <f t="shared" si="3"/>
        <v>0</v>
      </c>
      <c r="M24" s="117"/>
      <c r="N24" s="59">
        <f t="shared" si="4"/>
        <v>0</v>
      </c>
      <c r="O24" s="58">
        <f t="shared" si="5"/>
        <v>0</v>
      </c>
      <c r="P24" s="373" t="s">
        <v>159</v>
      </c>
      <c r="Q24" s="357">
        <f t="shared" si="1"/>
        <v>0</v>
      </c>
      <c r="R24" s="358">
        <f t="shared" si="0"/>
        <v>0</v>
      </c>
      <c r="S24" s="358">
        <f t="shared" si="0"/>
        <v>0</v>
      </c>
      <c r="T24" s="358">
        <f t="shared" si="0"/>
        <v>0</v>
      </c>
      <c r="U24" s="358">
        <f t="shared" si="0"/>
        <v>0</v>
      </c>
      <c r="V24" s="358">
        <f t="shared" si="0"/>
        <v>0</v>
      </c>
      <c r="W24" s="358">
        <f t="shared" si="0"/>
        <v>0</v>
      </c>
      <c r="X24" s="358">
        <f t="shared" si="0"/>
        <v>0</v>
      </c>
      <c r="Y24" s="358">
        <f t="shared" si="0"/>
        <v>0</v>
      </c>
      <c r="Z24" s="359">
        <f t="shared" si="0"/>
        <v>0</v>
      </c>
      <c r="AA24" s="358">
        <f t="shared" si="0"/>
        <v>0</v>
      </c>
      <c r="AB24" s="359">
        <f t="shared" si="0"/>
        <v>0</v>
      </c>
      <c r="AC24" s="360">
        <f t="shared" si="0"/>
        <v>0</v>
      </c>
      <c r="AD24" s="52">
        <f t="shared" si="6"/>
        <v>0</v>
      </c>
      <c r="AE24" s="178"/>
      <c r="AF24" s="171" t="str" cm="1">
        <f t="array" ref="AF24">_xlfn.IFS(AD24&gt;O24,"KO : Le montant retenu est supérieur au montant présenté. Merci de revoir la ligne de dépense ou plafonner son montant.",O24=0,"",AD24=O24,"OK",AD24&lt;O24,"Montant instruit inférieur au montant présenté.")</f>
        <v/>
      </c>
      <c r="AG24" s="53">
        <f t="shared" si="7"/>
        <v>0</v>
      </c>
    </row>
    <row r="25" spans="3:33" x14ac:dyDescent="0.25">
      <c r="C25" s="109"/>
      <c r="D25" s="186"/>
      <c r="E25" s="127"/>
      <c r="F25" s="105"/>
      <c r="G25" s="115"/>
      <c r="H25" s="116"/>
      <c r="I25" s="116"/>
      <c r="J25" s="355">
        <f t="shared" si="2"/>
        <v>0</v>
      </c>
      <c r="K25" s="107"/>
      <c r="L25" s="356">
        <f t="shared" si="3"/>
        <v>0</v>
      </c>
      <c r="M25" s="117"/>
      <c r="N25" s="59">
        <f t="shared" si="4"/>
        <v>0</v>
      </c>
      <c r="O25" s="58">
        <f t="shared" si="5"/>
        <v>0</v>
      </c>
      <c r="P25" s="373" t="s">
        <v>159</v>
      </c>
      <c r="Q25" s="357">
        <f t="shared" si="1"/>
        <v>0</v>
      </c>
      <c r="R25" s="358">
        <f t="shared" si="0"/>
        <v>0</v>
      </c>
      <c r="S25" s="358">
        <f t="shared" si="0"/>
        <v>0</v>
      </c>
      <c r="T25" s="358">
        <f t="shared" si="0"/>
        <v>0</v>
      </c>
      <c r="U25" s="358">
        <f t="shared" si="0"/>
        <v>0</v>
      </c>
      <c r="V25" s="358">
        <f t="shared" si="0"/>
        <v>0</v>
      </c>
      <c r="W25" s="358">
        <f t="shared" si="0"/>
        <v>0</v>
      </c>
      <c r="X25" s="358">
        <f t="shared" si="0"/>
        <v>0</v>
      </c>
      <c r="Y25" s="358">
        <f t="shared" si="0"/>
        <v>0</v>
      </c>
      <c r="Z25" s="359">
        <f t="shared" si="0"/>
        <v>0</v>
      </c>
      <c r="AA25" s="358">
        <f t="shared" si="0"/>
        <v>0</v>
      </c>
      <c r="AB25" s="359">
        <f t="shared" si="0"/>
        <v>0</v>
      </c>
      <c r="AC25" s="360">
        <f t="shared" si="0"/>
        <v>0</v>
      </c>
      <c r="AD25" s="52">
        <f t="shared" si="6"/>
        <v>0</v>
      </c>
      <c r="AE25" s="178"/>
      <c r="AF25" s="171" t="str" cm="1">
        <f t="array" ref="AF25">_xlfn.IFS(AD25&gt;O25,"KO : Le montant retenu est supérieur au montant présenté. Merci de revoir la ligne de dépense ou plafonner son montant.",O25=0,"",AD25=O25,"OK",AD25&lt;O25,"Montant instruit inférieur au montant présenté.")</f>
        <v/>
      </c>
      <c r="AG25" s="53">
        <f t="shared" si="7"/>
        <v>0</v>
      </c>
    </row>
    <row r="26" spans="3:33" x14ac:dyDescent="0.25">
      <c r="C26" s="109"/>
      <c r="D26" s="186"/>
      <c r="E26" s="127"/>
      <c r="F26" s="105"/>
      <c r="G26" s="115"/>
      <c r="H26" s="116"/>
      <c r="I26" s="116"/>
      <c r="J26" s="355">
        <f t="shared" si="2"/>
        <v>0</v>
      </c>
      <c r="K26" s="107"/>
      <c r="L26" s="356">
        <f t="shared" si="3"/>
        <v>0</v>
      </c>
      <c r="M26" s="117"/>
      <c r="N26" s="59">
        <f t="shared" si="4"/>
        <v>0</v>
      </c>
      <c r="O26" s="58">
        <f t="shared" si="5"/>
        <v>0</v>
      </c>
      <c r="P26" s="373" t="s">
        <v>159</v>
      </c>
      <c r="Q26" s="357">
        <f t="shared" si="1"/>
        <v>0</v>
      </c>
      <c r="R26" s="358">
        <f t="shared" si="1"/>
        <v>0</v>
      </c>
      <c r="S26" s="358">
        <f t="shared" si="1"/>
        <v>0</v>
      </c>
      <c r="T26" s="358">
        <f t="shared" si="1"/>
        <v>0</v>
      </c>
      <c r="U26" s="358">
        <f t="shared" si="1"/>
        <v>0</v>
      </c>
      <c r="V26" s="358">
        <f t="shared" si="1"/>
        <v>0</v>
      </c>
      <c r="W26" s="358">
        <f t="shared" si="1"/>
        <v>0</v>
      </c>
      <c r="X26" s="358">
        <f t="shared" si="1"/>
        <v>0</v>
      </c>
      <c r="Y26" s="358">
        <f t="shared" si="1"/>
        <v>0</v>
      </c>
      <c r="Z26" s="359">
        <f t="shared" si="1"/>
        <v>0</v>
      </c>
      <c r="AA26" s="358">
        <f t="shared" si="1"/>
        <v>0</v>
      </c>
      <c r="AB26" s="359">
        <f t="shared" si="1"/>
        <v>0</v>
      </c>
      <c r="AC26" s="360">
        <f t="shared" si="1"/>
        <v>0</v>
      </c>
      <c r="AD26" s="52">
        <f t="shared" si="6"/>
        <v>0</v>
      </c>
      <c r="AE26" s="178"/>
      <c r="AF26" s="171" t="str" cm="1">
        <f t="array" ref="AF26">_xlfn.IFS(AD26&gt;O26,"KO : Le montant retenu est supérieur au montant présenté. Merci de revoir la ligne de dépense ou plafonner son montant.",O26=0,"",AD26=O26,"OK",AD26&lt;O26,"Montant instruit inférieur au montant présenté.")</f>
        <v/>
      </c>
      <c r="AG26" s="53">
        <f t="shared" si="7"/>
        <v>0</v>
      </c>
    </row>
    <row r="27" spans="3:33" x14ac:dyDescent="0.25">
      <c r="C27" s="109"/>
      <c r="D27" s="186"/>
      <c r="E27" s="127"/>
      <c r="F27" s="105"/>
      <c r="G27" s="115"/>
      <c r="H27" s="116"/>
      <c r="I27" s="116"/>
      <c r="J27" s="355">
        <f t="shared" si="2"/>
        <v>0</v>
      </c>
      <c r="K27" s="107"/>
      <c r="L27" s="356">
        <f t="shared" si="3"/>
        <v>0</v>
      </c>
      <c r="M27" s="117"/>
      <c r="N27" s="59">
        <f t="shared" si="4"/>
        <v>0</v>
      </c>
      <c r="O27" s="58">
        <f t="shared" si="5"/>
        <v>0</v>
      </c>
      <c r="P27" s="373" t="s">
        <v>159</v>
      </c>
      <c r="Q27" s="357">
        <f t="shared" si="1"/>
        <v>0</v>
      </c>
      <c r="R27" s="358">
        <f t="shared" si="1"/>
        <v>0</v>
      </c>
      <c r="S27" s="358">
        <f t="shared" si="1"/>
        <v>0</v>
      </c>
      <c r="T27" s="358">
        <f t="shared" si="1"/>
        <v>0</v>
      </c>
      <c r="U27" s="358">
        <f t="shared" si="1"/>
        <v>0</v>
      </c>
      <c r="V27" s="358">
        <f t="shared" si="1"/>
        <v>0</v>
      </c>
      <c r="W27" s="358">
        <f t="shared" si="1"/>
        <v>0</v>
      </c>
      <c r="X27" s="358">
        <f t="shared" si="1"/>
        <v>0</v>
      </c>
      <c r="Y27" s="358">
        <f t="shared" si="1"/>
        <v>0</v>
      </c>
      <c r="Z27" s="359">
        <f t="shared" si="1"/>
        <v>0</v>
      </c>
      <c r="AA27" s="358">
        <f t="shared" si="1"/>
        <v>0</v>
      </c>
      <c r="AB27" s="359">
        <f t="shared" si="1"/>
        <v>0</v>
      </c>
      <c r="AC27" s="360">
        <f t="shared" si="1"/>
        <v>0</v>
      </c>
      <c r="AD27" s="52">
        <f t="shared" si="6"/>
        <v>0</v>
      </c>
      <c r="AE27" s="178"/>
      <c r="AF27" s="171" t="str" cm="1">
        <f t="array" ref="AF27">_xlfn.IFS(AD27&gt;O27,"KO : Le montant retenu est supérieur au montant présenté. Merci de revoir la ligne de dépense ou plafonner son montant.",O27=0,"",AD27=O27,"OK",AD27&lt;O27,"Montant instruit inférieur au montant présenté.")</f>
        <v/>
      </c>
      <c r="AG27" s="53">
        <f t="shared" si="7"/>
        <v>0</v>
      </c>
    </row>
    <row r="28" spans="3:33" x14ac:dyDescent="0.25">
      <c r="C28" s="109"/>
      <c r="D28" s="186"/>
      <c r="E28" s="127"/>
      <c r="F28" s="105"/>
      <c r="G28" s="115"/>
      <c r="H28" s="116"/>
      <c r="I28" s="116"/>
      <c r="J28" s="355">
        <f t="shared" si="2"/>
        <v>0</v>
      </c>
      <c r="K28" s="107"/>
      <c r="L28" s="356">
        <f t="shared" si="3"/>
        <v>0</v>
      </c>
      <c r="M28" s="117"/>
      <c r="N28" s="59">
        <f t="shared" si="4"/>
        <v>0</v>
      </c>
      <c r="O28" s="58">
        <f t="shared" si="5"/>
        <v>0</v>
      </c>
      <c r="P28" s="373" t="s">
        <v>159</v>
      </c>
      <c r="Q28" s="357">
        <f t="shared" si="1"/>
        <v>0</v>
      </c>
      <c r="R28" s="358">
        <f t="shared" si="1"/>
        <v>0</v>
      </c>
      <c r="S28" s="358">
        <f t="shared" si="1"/>
        <v>0</v>
      </c>
      <c r="T28" s="358">
        <f t="shared" si="1"/>
        <v>0</v>
      </c>
      <c r="U28" s="358">
        <f t="shared" si="1"/>
        <v>0</v>
      </c>
      <c r="V28" s="358">
        <f t="shared" si="1"/>
        <v>0</v>
      </c>
      <c r="W28" s="358">
        <f t="shared" si="1"/>
        <v>0</v>
      </c>
      <c r="X28" s="358">
        <f t="shared" si="1"/>
        <v>0</v>
      </c>
      <c r="Y28" s="358">
        <f t="shared" si="1"/>
        <v>0</v>
      </c>
      <c r="Z28" s="359">
        <f t="shared" si="1"/>
        <v>0</v>
      </c>
      <c r="AA28" s="358">
        <f t="shared" si="1"/>
        <v>0</v>
      </c>
      <c r="AB28" s="359">
        <f t="shared" si="1"/>
        <v>0</v>
      </c>
      <c r="AC28" s="360">
        <f t="shared" si="1"/>
        <v>0</v>
      </c>
      <c r="AD28" s="52">
        <f t="shared" si="6"/>
        <v>0</v>
      </c>
      <c r="AE28" s="178"/>
      <c r="AF28" s="171" t="str" cm="1">
        <f t="array" ref="AF28">_xlfn.IFS(AD28&gt;O28,"KO : Le montant retenu est supérieur au montant présenté. Merci de revoir la ligne de dépense ou plafonner son montant.",O28=0,"",AD28=O28,"OK",AD28&lt;O28,"Montant instruit inférieur au montant présenté.")</f>
        <v/>
      </c>
      <c r="AG28" s="53">
        <f t="shared" si="7"/>
        <v>0</v>
      </c>
    </row>
    <row r="29" spans="3:33" x14ac:dyDescent="0.25">
      <c r="C29" s="109"/>
      <c r="D29" s="186"/>
      <c r="E29" s="127"/>
      <c r="F29" s="105"/>
      <c r="G29" s="115"/>
      <c r="H29" s="116"/>
      <c r="I29" s="116"/>
      <c r="J29" s="355">
        <f t="shared" si="2"/>
        <v>0</v>
      </c>
      <c r="K29" s="107"/>
      <c r="L29" s="356">
        <f t="shared" si="3"/>
        <v>0</v>
      </c>
      <c r="M29" s="117"/>
      <c r="N29" s="59">
        <f t="shared" si="4"/>
        <v>0</v>
      </c>
      <c r="O29" s="58">
        <f t="shared" si="5"/>
        <v>0</v>
      </c>
      <c r="P29" s="374" t="s">
        <v>159</v>
      </c>
      <c r="Q29" s="357">
        <f t="shared" si="1"/>
        <v>0</v>
      </c>
      <c r="R29" s="358">
        <f t="shared" si="1"/>
        <v>0</v>
      </c>
      <c r="S29" s="358">
        <f t="shared" si="1"/>
        <v>0</v>
      </c>
      <c r="T29" s="358">
        <f t="shared" si="1"/>
        <v>0</v>
      </c>
      <c r="U29" s="358">
        <f t="shared" si="1"/>
        <v>0</v>
      </c>
      <c r="V29" s="358">
        <f t="shared" si="1"/>
        <v>0</v>
      </c>
      <c r="W29" s="358">
        <f t="shared" si="1"/>
        <v>0</v>
      </c>
      <c r="X29" s="358">
        <f t="shared" si="1"/>
        <v>0</v>
      </c>
      <c r="Y29" s="358">
        <f t="shared" si="1"/>
        <v>0</v>
      </c>
      <c r="Z29" s="359">
        <f t="shared" si="1"/>
        <v>0</v>
      </c>
      <c r="AA29" s="358">
        <f t="shared" si="1"/>
        <v>0</v>
      </c>
      <c r="AB29" s="359">
        <f t="shared" si="1"/>
        <v>0</v>
      </c>
      <c r="AC29" s="360">
        <f t="shared" si="1"/>
        <v>0</v>
      </c>
      <c r="AD29" s="52">
        <f t="shared" si="6"/>
        <v>0</v>
      </c>
      <c r="AE29" s="178"/>
      <c r="AF29" s="171" t="str" cm="1">
        <f t="array" ref="AF29">_xlfn.IFS(AD29&gt;O29,"KO : Le montant retenu est supérieur au montant présenté. Merci de revoir la ligne de dépense ou plafonner son montant.",O29=0,"",AD29=O29,"OK",AD29&lt;O29,"Montant instruit inférieur au montant présenté.")</f>
        <v/>
      </c>
      <c r="AG29" s="53">
        <f t="shared" si="7"/>
        <v>0</v>
      </c>
    </row>
    <row r="30" spans="3:33" ht="15.75" thickBot="1" x14ac:dyDescent="0.3">
      <c r="C30" s="109"/>
      <c r="D30" s="186"/>
      <c r="E30" s="127"/>
      <c r="F30" s="105"/>
      <c r="G30" s="115"/>
      <c r="H30" s="116"/>
      <c r="I30" s="116"/>
      <c r="J30" s="355">
        <f t="shared" si="2"/>
        <v>0</v>
      </c>
      <c r="K30" s="107"/>
      <c r="L30" s="356">
        <f t="shared" si="3"/>
        <v>0</v>
      </c>
      <c r="M30" s="117"/>
      <c r="N30" s="59">
        <f t="shared" si="4"/>
        <v>0</v>
      </c>
      <c r="O30" s="58">
        <f t="shared" si="5"/>
        <v>0</v>
      </c>
      <c r="P30" s="373" t="s">
        <v>159</v>
      </c>
      <c r="Q30" s="361">
        <f t="shared" si="1"/>
        <v>0</v>
      </c>
      <c r="R30" s="362">
        <f t="shared" si="1"/>
        <v>0</v>
      </c>
      <c r="S30" s="362">
        <f t="shared" si="1"/>
        <v>0</v>
      </c>
      <c r="T30" s="362">
        <f t="shared" si="1"/>
        <v>0</v>
      </c>
      <c r="U30" s="362">
        <f t="shared" si="1"/>
        <v>0</v>
      </c>
      <c r="V30" s="362">
        <f t="shared" si="1"/>
        <v>0</v>
      </c>
      <c r="W30" s="362">
        <f t="shared" si="1"/>
        <v>0</v>
      </c>
      <c r="X30" s="362">
        <f t="shared" si="1"/>
        <v>0</v>
      </c>
      <c r="Y30" s="362">
        <f t="shared" si="1"/>
        <v>0</v>
      </c>
      <c r="Z30" s="363">
        <f t="shared" si="1"/>
        <v>0</v>
      </c>
      <c r="AA30" s="362">
        <f t="shared" si="1"/>
        <v>0</v>
      </c>
      <c r="AB30" s="363">
        <f t="shared" si="1"/>
        <v>0</v>
      </c>
      <c r="AC30" s="364">
        <f t="shared" si="1"/>
        <v>0</v>
      </c>
      <c r="AD30" s="52">
        <f t="shared" si="6"/>
        <v>0</v>
      </c>
      <c r="AE30" s="178"/>
      <c r="AF30" s="171" t="str" cm="1">
        <f t="array" ref="AF30">_xlfn.IFS(AD30&gt;O30,"KO : Le montant retenu est supérieur au montant présenté. Merci de revoir la ligne de dépense ou plafonner son montant.",O30=0,"",AD30=O30,"OK",AD30&lt;O30,"Montant instruit inférieur au montant présenté.")</f>
        <v/>
      </c>
      <c r="AG30" s="53">
        <f t="shared" si="7"/>
        <v>0</v>
      </c>
    </row>
    <row r="31" spans="3:33" ht="15.75" thickBot="1" x14ac:dyDescent="0.3">
      <c r="C31" s="365"/>
      <c r="D31" s="252"/>
      <c r="E31" s="253"/>
      <c r="F31" s="366"/>
      <c r="G31" s="367">
        <f>SUM(G10:G30)</f>
        <v>5</v>
      </c>
      <c r="H31" s="9"/>
      <c r="I31" s="10"/>
      <c r="J31" s="11">
        <f>SUM(J11:J30)</f>
        <v>0</v>
      </c>
      <c r="K31" s="10"/>
      <c r="L31" s="11">
        <f>SUM(L11:L30)</f>
        <v>0</v>
      </c>
      <c r="M31" s="8"/>
      <c r="N31" s="368">
        <f>SUM(N11:N30)</f>
        <v>0</v>
      </c>
      <c r="O31" s="12">
        <f>SUM(O11:O30)</f>
        <v>0</v>
      </c>
      <c r="P31" s="369"/>
      <c r="AB31" s="184" t="s">
        <v>183</v>
      </c>
      <c r="AC31" s="29">
        <f>SUM(AC11:AC30)</f>
        <v>0</v>
      </c>
      <c r="AD31" s="29">
        <f>SUM(AD11:AD30)</f>
        <v>0</v>
      </c>
      <c r="AF31" s="184" t="s">
        <v>183</v>
      </c>
      <c r="AG31" s="29">
        <f>SUM(AG11:AG30)</f>
        <v>0</v>
      </c>
    </row>
    <row r="34" spans="3:8" x14ac:dyDescent="0.25">
      <c r="C34" s="370" t="s">
        <v>229</v>
      </c>
    </row>
    <row r="35" spans="3:8" x14ac:dyDescent="0.25">
      <c r="C35" s="371" t="s">
        <v>230</v>
      </c>
    </row>
    <row r="36" spans="3:8" x14ac:dyDescent="0.25">
      <c r="C36" s="371" t="s">
        <v>231</v>
      </c>
    </row>
    <row r="37" spans="3:8" x14ac:dyDescent="0.25">
      <c r="C37" s="372" t="s">
        <v>232</v>
      </c>
    </row>
    <row r="39" spans="3:8" ht="15.75" thickBot="1" x14ac:dyDescent="0.3"/>
    <row r="40" spans="3:8" x14ac:dyDescent="0.25">
      <c r="F40" s="288" t="s">
        <v>162</v>
      </c>
      <c r="G40" s="289"/>
      <c r="H40" s="290"/>
    </row>
    <row r="41" spans="3:8" x14ac:dyDescent="0.25">
      <c r="F41" s="291"/>
      <c r="G41" s="86"/>
      <c r="H41" s="292"/>
    </row>
    <row r="42" spans="3:8" x14ac:dyDescent="0.25">
      <c r="F42" s="293" t="s">
        <v>163</v>
      </c>
      <c r="G42" s="86"/>
      <c r="H42" s="292"/>
    </row>
    <row r="43" spans="3:8" x14ac:dyDescent="0.25">
      <c r="F43" s="194"/>
      <c r="G43" s="86"/>
      <c r="H43" s="292"/>
    </row>
    <row r="44" spans="3:8" x14ac:dyDescent="0.25">
      <c r="F44" s="194"/>
      <c r="G44" s="86"/>
      <c r="H44" s="292"/>
    </row>
    <row r="45" spans="3:8" x14ac:dyDescent="0.25">
      <c r="F45" s="294" t="s">
        <v>164</v>
      </c>
      <c r="G45" s="86"/>
      <c r="H45" s="292"/>
    </row>
    <row r="46" spans="3:8" x14ac:dyDescent="0.25">
      <c r="F46" s="295"/>
      <c r="G46" s="86"/>
      <c r="H46" s="292"/>
    </row>
    <row r="47" spans="3:8" x14ac:dyDescent="0.25">
      <c r="F47" s="295"/>
      <c r="G47" s="86"/>
      <c r="H47" s="292"/>
    </row>
    <row r="48" spans="3:8" x14ac:dyDescent="0.25">
      <c r="F48" s="295"/>
      <c r="G48" s="86"/>
      <c r="H48" s="292"/>
    </row>
    <row r="49" spans="6:8" x14ac:dyDescent="0.25">
      <c r="F49" s="295"/>
      <c r="G49" s="86"/>
      <c r="H49" s="292"/>
    </row>
    <row r="50" spans="6:8" ht="15.75" thickBot="1" x14ac:dyDescent="0.3">
      <c r="F50" s="296"/>
      <c r="G50" s="297"/>
      <c r="H50" s="298"/>
    </row>
  </sheetData>
  <sheetProtection algorithmName="SHA-512" hashValue="+yy2cispzI+BRAtP14A5m3myNlkWiibMlHDVy4o1WlrpxfFVRzlGRcJKFDiXq+NVGS+QoEB1ck0bAYmYd32j+A==" saltValue="vW9bghKcNnPlK1ZX0p/C5w==" spinCount="100000" sheet="1" objects="1" scenarios="1"/>
  <mergeCells count="27">
    <mergeCell ref="Q7:AG7"/>
    <mergeCell ref="Q8:Q9"/>
    <mergeCell ref="T8:T9"/>
    <mergeCell ref="U8:U9"/>
    <mergeCell ref="V8:V9"/>
    <mergeCell ref="W8:W9"/>
    <mergeCell ref="X8:X9"/>
    <mergeCell ref="Y8:Y9"/>
    <mergeCell ref="Z8:Z9"/>
    <mergeCell ref="AA8:AA9"/>
    <mergeCell ref="AB8:AB9"/>
    <mergeCell ref="AC8:AC9"/>
    <mergeCell ref="A1:F1"/>
    <mergeCell ref="B4:E4"/>
    <mergeCell ref="N8:N9"/>
    <mergeCell ref="O8:O9"/>
    <mergeCell ref="P8:P9"/>
    <mergeCell ref="C7:P7"/>
    <mergeCell ref="C8:C9"/>
    <mergeCell ref="F8:F9"/>
    <mergeCell ref="G8:G9"/>
    <mergeCell ref="H8:H9"/>
    <mergeCell ref="I8:I9"/>
    <mergeCell ref="J8:J9"/>
    <mergeCell ref="K8:K9"/>
    <mergeCell ref="L8:L9"/>
    <mergeCell ref="M8:M9"/>
  </mergeCells>
  <dataValidations disablePrompts="1" count="3">
    <dataValidation type="list" allowBlank="1" showInputMessage="1" showErrorMessage="1" promptTitle="Sélectionnez une sous-opération " prompt="Cliquez sur le menu déroulant" sqref="E10:E31" xr:uid="{08092DB1-90B3-4FFD-8ABA-8C7C5DC18167}">
      <formula1>"Projets groupes opérationnels , Création groupes opérationnels , Diffusion projet"</formula1>
    </dataValidation>
    <dataValidation type="list" allowBlank="1" showInputMessage="1" showErrorMessage="1" promptTitle="Sélectionnez un poste de dépense" prompt="Cliquez sur le menu déroulant" sqref="D10:D31" xr:uid="{D3C53334-06E1-423E-84DE-E3720F1F492C}">
      <formula1>"Echanges dev-perf-envir-eco , Renforcement sys-exploit , Adapt-prod-zone-contrainte , Id-protect-prod , Innov-bottom-up , Outils-num-agri-ali , Mentions-valo , Dev-gestion-risques , Fav-territ-souv-ali-écosys , Promouvoir savoir-faire-transfo-ressources"</formula1>
    </dataValidation>
    <dataValidation type="list" allowBlank="1" showInputMessage="1" showErrorMessage="1" sqref="F10:F30" xr:uid="{4CF9C9AB-B8B1-4682-AEF5-43AA2A709EE3}">
      <formula1>"journée , séminaire , réunions"</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348EC-4A44-4EF8-8DCD-35F3FC6A8FF2}">
  <sheetPr>
    <tabColor theme="8" tint="0.59999389629810485"/>
  </sheetPr>
  <dimension ref="A1:AA39"/>
  <sheetViews>
    <sheetView showGridLines="0" zoomScale="85" zoomScaleNormal="85" workbookViewId="0">
      <selection activeCell="B11" sqref="B11"/>
    </sheetView>
  </sheetViews>
  <sheetFormatPr baseColWidth="10" defaultColWidth="11.42578125" defaultRowHeight="15" x14ac:dyDescent="0.25"/>
  <cols>
    <col min="1" max="1" width="11.42578125" style="129"/>
    <col min="2" max="2" width="25.85546875" style="129" customWidth="1"/>
    <col min="3" max="4" width="11.42578125" style="129"/>
    <col min="5" max="5" width="20.140625" style="129" customWidth="1"/>
    <col min="6" max="6" width="19.140625" style="129" customWidth="1"/>
    <col min="7" max="7" width="16.85546875" style="129" customWidth="1"/>
    <col min="8" max="9" width="23.42578125" style="129" customWidth="1"/>
    <col min="10" max="10" width="24.7109375" style="129" customWidth="1"/>
    <col min="11" max="11" width="37" style="129" customWidth="1"/>
    <col min="12" max="16" width="11.42578125" style="129"/>
    <col min="17" max="17" width="12.28515625" style="129" bestFit="1" customWidth="1"/>
    <col min="18" max="23" width="11.42578125" style="129"/>
    <col min="24" max="24" width="26.7109375" style="129" customWidth="1"/>
    <col min="25" max="25" width="39.28515625" style="129" customWidth="1"/>
    <col min="26" max="26" width="26.7109375" style="129" customWidth="1"/>
    <col min="27" max="27" width="21.140625" style="129" customWidth="1"/>
    <col min="28" max="16384" width="11.42578125" style="129"/>
  </cols>
  <sheetData>
    <row r="1" spans="1:27" ht="21" x14ac:dyDescent="0.35">
      <c r="A1" s="610" t="s">
        <v>76</v>
      </c>
      <c r="B1" s="610"/>
      <c r="C1" s="610"/>
      <c r="D1" s="610"/>
      <c r="E1" s="610"/>
      <c r="F1" s="610"/>
    </row>
    <row r="3" spans="1:27" ht="18.75" x14ac:dyDescent="0.3">
      <c r="B3" s="263" t="s">
        <v>233</v>
      </c>
      <c r="C3" s="263"/>
      <c r="D3" s="263"/>
    </row>
    <row r="4" spans="1:27" x14ac:dyDescent="0.25">
      <c r="B4" s="683" t="s">
        <v>234</v>
      </c>
      <c r="C4" s="683"/>
      <c r="D4" s="683"/>
      <c r="E4" s="683"/>
      <c r="F4" s="683"/>
    </row>
    <row r="5" spans="1:27" x14ac:dyDescent="0.25">
      <c r="B5" s="375" t="s">
        <v>235</v>
      </c>
      <c r="C5" s="375"/>
      <c r="D5" s="375"/>
      <c r="E5" s="376"/>
    </row>
    <row r="7" spans="1:27" ht="26.45" customHeight="1" thickBot="1" x14ac:dyDescent="0.3">
      <c r="B7" s="650" t="s">
        <v>311</v>
      </c>
      <c r="C7" s="651"/>
      <c r="D7" s="651"/>
      <c r="E7" s="651"/>
      <c r="F7" s="651"/>
      <c r="G7" s="651"/>
      <c r="H7" s="651"/>
      <c r="I7" s="651"/>
      <c r="J7" s="651"/>
      <c r="K7" s="651"/>
      <c r="L7" s="651"/>
      <c r="M7" s="689" t="s">
        <v>320</v>
      </c>
      <c r="N7" s="608"/>
      <c r="O7" s="608"/>
      <c r="P7" s="608"/>
      <c r="Q7" s="608"/>
      <c r="R7" s="608"/>
      <c r="S7" s="608"/>
      <c r="T7" s="608"/>
      <c r="U7" s="608"/>
      <c r="V7" s="608"/>
      <c r="W7" s="608"/>
      <c r="X7" s="608"/>
      <c r="Y7" s="608"/>
      <c r="Z7" s="608"/>
      <c r="AA7" s="608"/>
    </row>
    <row r="8" spans="1:27" ht="45" x14ac:dyDescent="0.25">
      <c r="A8" s="682"/>
      <c r="B8" s="681" t="s">
        <v>170</v>
      </c>
      <c r="C8" s="681" t="s">
        <v>236</v>
      </c>
      <c r="D8" s="684" t="s">
        <v>237</v>
      </c>
      <c r="E8" s="686" t="s">
        <v>238</v>
      </c>
      <c r="F8" s="686" t="s">
        <v>239</v>
      </c>
      <c r="G8" s="686" t="s">
        <v>67</v>
      </c>
      <c r="H8" s="686" t="s">
        <v>240</v>
      </c>
      <c r="I8" s="686" t="s">
        <v>241</v>
      </c>
      <c r="J8" s="686"/>
      <c r="K8" s="686" t="s">
        <v>242</v>
      </c>
      <c r="L8" s="686" t="s">
        <v>243</v>
      </c>
      <c r="M8" s="690" t="s">
        <v>170</v>
      </c>
      <c r="N8" s="690" t="s">
        <v>236</v>
      </c>
      <c r="O8" s="691" t="s">
        <v>237</v>
      </c>
      <c r="P8" s="688" t="s">
        <v>238</v>
      </c>
      <c r="Q8" s="688" t="s">
        <v>239</v>
      </c>
      <c r="R8" s="688" t="s">
        <v>67</v>
      </c>
      <c r="S8" s="688" t="s">
        <v>240</v>
      </c>
      <c r="T8" s="688" t="s">
        <v>241</v>
      </c>
      <c r="U8" s="688"/>
      <c r="V8" s="688" t="s">
        <v>242</v>
      </c>
      <c r="W8" s="688" t="s">
        <v>243</v>
      </c>
      <c r="X8" s="186" t="s">
        <v>313</v>
      </c>
      <c r="Y8" s="153" t="s">
        <v>314</v>
      </c>
      <c r="Z8" s="153" t="s">
        <v>301</v>
      </c>
      <c r="AA8" s="154" t="s">
        <v>299</v>
      </c>
    </row>
    <row r="9" spans="1:27" ht="120" x14ac:dyDescent="0.25">
      <c r="A9" s="682"/>
      <c r="B9" s="681"/>
      <c r="C9" s="681"/>
      <c r="D9" s="685"/>
      <c r="E9" s="686"/>
      <c r="F9" s="686"/>
      <c r="G9" s="686"/>
      <c r="H9" s="686"/>
      <c r="I9" s="377" t="s">
        <v>244</v>
      </c>
      <c r="J9" s="377" t="s">
        <v>245</v>
      </c>
      <c r="K9" s="686"/>
      <c r="L9" s="686"/>
      <c r="M9" s="690"/>
      <c r="N9" s="690"/>
      <c r="O9" s="692"/>
      <c r="P9" s="688"/>
      <c r="Q9" s="688"/>
      <c r="R9" s="688"/>
      <c r="S9" s="688"/>
      <c r="T9" s="378" t="s">
        <v>244</v>
      </c>
      <c r="U9" s="378" t="s">
        <v>245</v>
      </c>
      <c r="V9" s="688"/>
      <c r="W9" s="688"/>
      <c r="X9" s="202" t="s">
        <v>318</v>
      </c>
      <c r="Y9" s="160" t="s">
        <v>303</v>
      </c>
      <c r="Z9" s="160" t="s">
        <v>304</v>
      </c>
      <c r="AA9" s="161" t="s">
        <v>305</v>
      </c>
    </row>
    <row r="10" spans="1:27" s="380" customFormat="1" ht="45" x14ac:dyDescent="0.25">
      <c r="A10" s="682"/>
      <c r="B10" s="165" t="s">
        <v>225</v>
      </c>
      <c r="C10" s="163" t="s">
        <v>246</v>
      </c>
      <c r="D10" s="164" t="s">
        <v>247</v>
      </c>
      <c r="E10" s="165" t="s">
        <v>248</v>
      </c>
      <c r="F10" s="165" t="s">
        <v>249</v>
      </c>
      <c r="G10" s="165">
        <v>56789</v>
      </c>
      <c r="H10" s="165">
        <v>45870</v>
      </c>
      <c r="I10" s="379">
        <v>5</v>
      </c>
      <c r="J10" s="168" t="s">
        <v>250</v>
      </c>
      <c r="K10" s="168">
        <v>25000</v>
      </c>
      <c r="L10" s="168"/>
      <c r="M10" s="165" t="s">
        <v>225</v>
      </c>
      <c r="N10" s="163" t="s">
        <v>246</v>
      </c>
      <c r="O10" s="164" t="s">
        <v>247</v>
      </c>
      <c r="P10" s="165" t="s">
        <v>248</v>
      </c>
      <c r="Q10" s="165" t="s">
        <v>249</v>
      </c>
      <c r="R10" s="165">
        <v>56789</v>
      </c>
      <c r="S10" s="165">
        <v>45870</v>
      </c>
      <c r="T10" s="379">
        <v>5</v>
      </c>
      <c r="U10" s="168" t="s">
        <v>250</v>
      </c>
      <c r="V10" s="168">
        <v>25000</v>
      </c>
      <c r="W10" s="168"/>
      <c r="X10" s="224"/>
      <c r="Y10" s="224"/>
      <c r="Z10" s="225"/>
      <c r="AA10" s="226"/>
    </row>
    <row r="11" spans="1:27" x14ac:dyDescent="0.25">
      <c r="A11" s="682"/>
      <c r="B11" s="384"/>
      <c r="C11" s="186"/>
      <c r="D11" s="127"/>
      <c r="E11" s="385"/>
      <c r="F11" s="385"/>
      <c r="G11" s="385"/>
      <c r="H11" s="386"/>
      <c r="I11" s="385"/>
      <c r="J11" s="385"/>
      <c r="K11" s="385"/>
      <c r="L11" s="385"/>
      <c r="M11" s="381">
        <f>B11</f>
        <v>0</v>
      </c>
      <c r="N11" s="381">
        <f t="shared" ref="N11:W11" si="0">C11</f>
        <v>0</v>
      </c>
      <c r="O11" s="381">
        <f t="shared" si="0"/>
        <v>0</v>
      </c>
      <c r="P11" s="381">
        <f t="shared" si="0"/>
        <v>0</v>
      </c>
      <c r="Q11" s="381">
        <f t="shared" si="0"/>
        <v>0</v>
      </c>
      <c r="R11" s="381">
        <f t="shared" si="0"/>
        <v>0</v>
      </c>
      <c r="S11" s="381">
        <f t="shared" si="0"/>
        <v>0</v>
      </c>
      <c r="T11" s="381">
        <f t="shared" si="0"/>
        <v>0</v>
      </c>
      <c r="U11" s="381">
        <f t="shared" si="0"/>
        <v>0</v>
      </c>
      <c r="V11" s="381">
        <f t="shared" si="0"/>
        <v>0</v>
      </c>
      <c r="W11" s="381">
        <f t="shared" si="0"/>
        <v>0</v>
      </c>
      <c r="X11" s="52">
        <f>V11</f>
        <v>0</v>
      </c>
      <c r="Y11" s="178"/>
      <c r="Z11" s="171" t="str" cm="1">
        <f t="array" ref="Z11">_xlfn.IFS(X11&gt;I11,"KO : Le montant retenu est supérieur au montant présenté. Merci de revoir la ligne de dépense ou plafonner son montant.",I11=0,"",X11=I11,"OK",X11&lt;I11,"Montant instruit inférieur au montant présenté.")</f>
        <v/>
      </c>
      <c r="AA11" s="52">
        <f>K11-X11</f>
        <v>0</v>
      </c>
    </row>
    <row r="12" spans="1:27" x14ac:dyDescent="0.25">
      <c r="A12" s="682"/>
      <c r="B12" s="384"/>
      <c r="C12" s="186"/>
      <c r="D12" s="127"/>
      <c r="E12" s="385"/>
      <c r="F12" s="385"/>
      <c r="G12" s="385"/>
      <c r="H12" s="386"/>
      <c r="I12" s="385"/>
      <c r="J12" s="385"/>
      <c r="K12" s="385"/>
      <c r="L12" s="385"/>
      <c r="M12" s="381">
        <f t="shared" ref="M12:M25" si="1">B12</f>
        <v>0</v>
      </c>
      <c r="N12" s="381">
        <f t="shared" ref="N12:N25" si="2">C12</f>
        <v>0</v>
      </c>
      <c r="O12" s="381">
        <f t="shared" ref="O12:O25" si="3">D12</f>
        <v>0</v>
      </c>
      <c r="P12" s="381">
        <f t="shared" ref="P12:P25" si="4">E12</f>
        <v>0</v>
      </c>
      <c r="Q12" s="381">
        <f t="shared" ref="Q12:Q25" si="5">F12</f>
        <v>0</v>
      </c>
      <c r="R12" s="381">
        <f t="shared" ref="R12:R25" si="6">G12</f>
        <v>0</v>
      </c>
      <c r="S12" s="381">
        <f t="shared" ref="S12:S25" si="7">H12</f>
        <v>0</v>
      </c>
      <c r="T12" s="381">
        <f t="shared" ref="T12:T25" si="8">I12</f>
        <v>0</v>
      </c>
      <c r="U12" s="381">
        <f t="shared" ref="U12:U25" si="9">J12</f>
        <v>0</v>
      </c>
      <c r="V12" s="381">
        <f t="shared" ref="V12:V25" si="10">K12</f>
        <v>0</v>
      </c>
      <c r="W12" s="381">
        <f t="shared" ref="W12:W25" si="11">L12</f>
        <v>0</v>
      </c>
      <c r="X12" s="52">
        <f t="shared" ref="X12:X25" si="12">V12</f>
        <v>0</v>
      </c>
      <c r="Y12" s="178"/>
      <c r="Z12" s="171" t="str" cm="1">
        <f t="array" ref="Z12">_xlfn.IFS(X12&gt;I12,"KO : Le montant retenu est supérieur au montant présenté. Merci de revoir la ligne de dépense ou plafonner son montant.",I12=0,"",X12=I12,"OK",X12&lt;I12,"Montant instruit inférieur au montant présenté.")</f>
        <v/>
      </c>
      <c r="AA12" s="52">
        <f t="shared" ref="AA12:AA25" si="13">K12-X12</f>
        <v>0</v>
      </c>
    </row>
    <row r="13" spans="1:27" x14ac:dyDescent="0.25">
      <c r="A13" s="682"/>
      <c r="B13" s="384"/>
      <c r="C13" s="186"/>
      <c r="D13" s="127"/>
      <c r="E13" s="385"/>
      <c r="F13" s="385"/>
      <c r="G13" s="385"/>
      <c r="H13" s="386"/>
      <c r="I13" s="385"/>
      <c r="J13" s="385"/>
      <c r="K13" s="385"/>
      <c r="L13" s="385"/>
      <c r="M13" s="381">
        <f t="shared" si="1"/>
        <v>0</v>
      </c>
      <c r="N13" s="381">
        <f t="shared" si="2"/>
        <v>0</v>
      </c>
      <c r="O13" s="381">
        <f t="shared" si="3"/>
        <v>0</v>
      </c>
      <c r="P13" s="381">
        <f t="shared" si="4"/>
        <v>0</v>
      </c>
      <c r="Q13" s="381">
        <f t="shared" si="5"/>
        <v>0</v>
      </c>
      <c r="R13" s="381">
        <f t="shared" si="6"/>
        <v>0</v>
      </c>
      <c r="S13" s="381">
        <f t="shared" si="7"/>
        <v>0</v>
      </c>
      <c r="T13" s="381">
        <f t="shared" si="8"/>
        <v>0</v>
      </c>
      <c r="U13" s="381">
        <f t="shared" si="9"/>
        <v>0</v>
      </c>
      <c r="V13" s="381">
        <f t="shared" si="10"/>
        <v>0</v>
      </c>
      <c r="W13" s="381">
        <f t="shared" si="11"/>
        <v>0</v>
      </c>
      <c r="X13" s="52">
        <f t="shared" si="12"/>
        <v>0</v>
      </c>
      <c r="Y13" s="178"/>
      <c r="Z13" s="171" t="str" cm="1">
        <f t="array" ref="Z13">_xlfn.IFS(X13&gt;I13,"KO : Le montant retenu est supérieur au montant présenté. Merci de revoir la ligne de dépense ou plafonner son montant.",I13=0,"",X13=I13,"OK",X13&lt;I13,"Montant instruit inférieur au montant présenté.")</f>
        <v/>
      </c>
      <c r="AA13" s="52">
        <f t="shared" si="13"/>
        <v>0</v>
      </c>
    </row>
    <row r="14" spans="1:27" x14ac:dyDescent="0.25">
      <c r="A14" s="682"/>
      <c r="B14" s="384"/>
      <c r="C14" s="186"/>
      <c r="D14" s="127"/>
      <c r="E14" s="385"/>
      <c r="F14" s="385"/>
      <c r="G14" s="385"/>
      <c r="H14" s="386"/>
      <c r="I14" s="385"/>
      <c r="J14" s="385"/>
      <c r="K14" s="385"/>
      <c r="L14" s="385"/>
      <c r="M14" s="381">
        <f t="shared" si="1"/>
        <v>0</v>
      </c>
      <c r="N14" s="381">
        <f t="shared" si="2"/>
        <v>0</v>
      </c>
      <c r="O14" s="381">
        <f t="shared" si="3"/>
        <v>0</v>
      </c>
      <c r="P14" s="381">
        <f t="shared" si="4"/>
        <v>0</v>
      </c>
      <c r="Q14" s="381">
        <f t="shared" si="5"/>
        <v>0</v>
      </c>
      <c r="R14" s="381">
        <f t="shared" si="6"/>
        <v>0</v>
      </c>
      <c r="S14" s="381">
        <f t="shared" si="7"/>
        <v>0</v>
      </c>
      <c r="T14" s="381">
        <f t="shared" si="8"/>
        <v>0</v>
      </c>
      <c r="U14" s="381">
        <f t="shared" si="9"/>
        <v>0</v>
      </c>
      <c r="V14" s="381">
        <f t="shared" si="10"/>
        <v>0</v>
      </c>
      <c r="W14" s="381">
        <f t="shared" si="11"/>
        <v>0</v>
      </c>
      <c r="X14" s="52">
        <f t="shared" si="12"/>
        <v>0</v>
      </c>
      <c r="Y14" s="178"/>
      <c r="Z14" s="171" t="str" cm="1">
        <f t="array" ref="Z14">_xlfn.IFS(X14&gt;I14,"KO : Le montant retenu est supérieur au montant présenté. Merci de revoir la ligne de dépense ou plafonner son montant.",I14=0,"",X14=I14,"OK",X14&lt;I14,"Montant instruit inférieur au montant présenté.")</f>
        <v/>
      </c>
      <c r="AA14" s="52">
        <f t="shared" si="13"/>
        <v>0</v>
      </c>
    </row>
    <row r="15" spans="1:27" x14ac:dyDescent="0.25">
      <c r="A15" s="682"/>
      <c r="B15" s="384"/>
      <c r="C15" s="186"/>
      <c r="D15" s="127"/>
      <c r="E15" s="385"/>
      <c r="F15" s="385"/>
      <c r="G15" s="385"/>
      <c r="H15" s="386"/>
      <c r="I15" s="385"/>
      <c r="J15" s="385"/>
      <c r="K15" s="385"/>
      <c r="L15" s="385"/>
      <c r="M15" s="381">
        <f t="shared" si="1"/>
        <v>0</v>
      </c>
      <c r="N15" s="381">
        <f t="shared" si="2"/>
        <v>0</v>
      </c>
      <c r="O15" s="381">
        <f t="shared" si="3"/>
        <v>0</v>
      </c>
      <c r="P15" s="381">
        <f t="shared" si="4"/>
        <v>0</v>
      </c>
      <c r="Q15" s="381">
        <f t="shared" si="5"/>
        <v>0</v>
      </c>
      <c r="R15" s="381">
        <f t="shared" si="6"/>
        <v>0</v>
      </c>
      <c r="S15" s="381">
        <f t="shared" si="7"/>
        <v>0</v>
      </c>
      <c r="T15" s="381">
        <f t="shared" si="8"/>
        <v>0</v>
      </c>
      <c r="U15" s="381">
        <f t="shared" si="9"/>
        <v>0</v>
      </c>
      <c r="V15" s="381">
        <f t="shared" si="10"/>
        <v>0</v>
      </c>
      <c r="W15" s="381">
        <f t="shared" si="11"/>
        <v>0</v>
      </c>
      <c r="X15" s="52">
        <f t="shared" si="12"/>
        <v>0</v>
      </c>
      <c r="Y15" s="178"/>
      <c r="Z15" s="171" t="str" cm="1">
        <f t="array" ref="Z15">_xlfn.IFS(X15&gt;I15,"KO : Le montant retenu est supérieur au montant présenté. Merci de revoir la ligne de dépense ou plafonner son montant.",I15=0,"",X15=I15,"OK",X15&lt;I15,"Montant instruit inférieur au montant présenté.")</f>
        <v/>
      </c>
      <c r="AA15" s="52">
        <f t="shared" si="13"/>
        <v>0</v>
      </c>
    </row>
    <row r="16" spans="1:27" x14ac:dyDescent="0.25">
      <c r="A16" s="687"/>
      <c r="B16" s="384"/>
      <c r="C16" s="186"/>
      <c r="D16" s="127"/>
      <c r="E16" s="385"/>
      <c r="F16" s="385"/>
      <c r="G16" s="385"/>
      <c r="H16" s="386"/>
      <c r="I16" s="385"/>
      <c r="J16" s="385"/>
      <c r="K16" s="385"/>
      <c r="L16" s="385"/>
      <c r="M16" s="381">
        <f t="shared" si="1"/>
        <v>0</v>
      </c>
      <c r="N16" s="381">
        <f t="shared" si="2"/>
        <v>0</v>
      </c>
      <c r="O16" s="381">
        <f t="shared" si="3"/>
        <v>0</v>
      </c>
      <c r="P16" s="381">
        <f t="shared" si="4"/>
        <v>0</v>
      </c>
      <c r="Q16" s="381">
        <f t="shared" si="5"/>
        <v>0</v>
      </c>
      <c r="R16" s="381">
        <f t="shared" si="6"/>
        <v>0</v>
      </c>
      <c r="S16" s="381">
        <f t="shared" si="7"/>
        <v>0</v>
      </c>
      <c r="T16" s="381">
        <f t="shared" si="8"/>
        <v>0</v>
      </c>
      <c r="U16" s="381">
        <f t="shared" si="9"/>
        <v>0</v>
      </c>
      <c r="V16" s="381">
        <f t="shared" si="10"/>
        <v>0</v>
      </c>
      <c r="W16" s="381">
        <f t="shared" si="11"/>
        <v>0</v>
      </c>
      <c r="X16" s="52">
        <f t="shared" si="12"/>
        <v>0</v>
      </c>
      <c r="Y16" s="178"/>
      <c r="Z16" s="171" t="str" cm="1">
        <f t="array" ref="Z16">_xlfn.IFS(X16&gt;I16,"KO : Le montant retenu est supérieur au montant présenté. Merci de revoir la ligne de dépense ou plafonner son montant.",I16=0,"",X16=I16,"OK",X16&lt;I16,"Montant instruit inférieur au montant présenté.")</f>
        <v/>
      </c>
      <c r="AA16" s="52">
        <f t="shared" si="13"/>
        <v>0</v>
      </c>
    </row>
    <row r="17" spans="1:27" x14ac:dyDescent="0.25">
      <c r="A17" s="687"/>
      <c r="B17" s="384"/>
      <c r="C17" s="186"/>
      <c r="D17" s="127"/>
      <c r="E17" s="385"/>
      <c r="F17" s="385"/>
      <c r="G17" s="385"/>
      <c r="H17" s="386"/>
      <c r="I17" s="385"/>
      <c r="J17" s="385"/>
      <c r="K17" s="385"/>
      <c r="L17" s="385"/>
      <c r="M17" s="381">
        <f t="shared" si="1"/>
        <v>0</v>
      </c>
      <c r="N17" s="381">
        <f t="shared" si="2"/>
        <v>0</v>
      </c>
      <c r="O17" s="381">
        <f t="shared" si="3"/>
        <v>0</v>
      </c>
      <c r="P17" s="381">
        <f t="shared" si="4"/>
        <v>0</v>
      </c>
      <c r="Q17" s="381">
        <f t="shared" si="5"/>
        <v>0</v>
      </c>
      <c r="R17" s="381">
        <f t="shared" si="6"/>
        <v>0</v>
      </c>
      <c r="S17" s="381">
        <f t="shared" si="7"/>
        <v>0</v>
      </c>
      <c r="T17" s="381">
        <f t="shared" si="8"/>
        <v>0</v>
      </c>
      <c r="U17" s="381">
        <f t="shared" si="9"/>
        <v>0</v>
      </c>
      <c r="V17" s="381">
        <f t="shared" si="10"/>
        <v>0</v>
      </c>
      <c r="W17" s="381">
        <f t="shared" si="11"/>
        <v>0</v>
      </c>
      <c r="X17" s="52">
        <f t="shared" si="12"/>
        <v>0</v>
      </c>
      <c r="Y17" s="178"/>
      <c r="Z17" s="171" t="str" cm="1">
        <f t="array" ref="Z17">_xlfn.IFS(X17&gt;I17,"KO : Le montant retenu est supérieur au montant présenté. Merci de revoir la ligne de dépense ou plafonner son montant.",I17=0,"",X17=I17,"OK",X17&lt;I17,"Montant instruit inférieur au montant présenté.")</f>
        <v/>
      </c>
      <c r="AA17" s="52">
        <f t="shared" si="13"/>
        <v>0</v>
      </c>
    </row>
    <row r="18" spans="1:27" x14ac:dyDescent="0.25">
      <c r="A18" s="687"/>
      <c r="B18" s="384"/>
      <c r="C18" s="186"/>
      <c r="D18" s="127"/>
      <c r="E18" s="385"/>
      <c r="F18" s="385"/>
      <c r="G18" s="385"/>
      <c r="H18" s="386"/>
      <c r="I18" s="385"/>
      <c r="J18" s="385"/>
      <c r="K18" s="385"/>
      <c r="L18" s="385"/>
      <c r="M18" s="381">
        <f t="shared" si="1"/>
        <v>0</v>
      </c>
      <c r="N18" s="381">
        <f t="shared" si="2"/>
        <v>0</v>
      </c>
      <c r="O18" s="381">
        <f t="shared" si="3"/>
        <v>0</v>
      </c>
      <c r="P18" s="381">
        <f t="shared" si="4"/>
        <v>0</v>
      </c>
      <c r="Q18" s="381">
        <f t="shared" si="5"/>
        <v>0</v>
      </c>
      <c r="R18" s="381">
        <f t="shared" si="6"/>
        <v>0</v>
      </c>
      <c r="S18" s="381">
        <f t="shared" si="7"/>
        <v>0</v>
      </c>
      <c r="T18" s="381">
        <f t="shared" si="8"/>
        <v>0</v>
      </c>
      <c r="U18" s="381">
        <f t="shared" si="9"/>
        <v>0</v>
      </c>
      <c r="V18" s="381">
        <f t="shared" si="10"/>
        <v>0</v>
      </c>
      <c r="W18" s="381">
        <f t="shared" si="11"/>
        <v>0</v>
      </c>
      <c r="X18" s="52">
        <f t="shared" si="12"/>
        <v>0</v>
      </c>
      <c r="Y18" s="178"/>
      <c r="Z18" s="171" t="str" cm="1">
        <f t="array" ref="Z18">_xlfn.IFS(X18&gt;I18,"KO : Le montant retenu est supérieur au montant présenté. Merci de revoir la ligne de dépense ou plafonner son montant.",I18=0,"",X18=I18,"OK",X18&lt;I18,"Montant instruit inférieur au montant présenté.")</f>
        <v/>
      </c>
      <c r="AA18" s="52">
        <f t="shared" si="13"/>
        <v>0</v>
      </c>
    </row>
    <row r="19" spans="1:27" x14ac:dyDescent="0.25">
      <c r="B19" s="114"/>
      <c r="C19" s="186"/>
      <c r="D19" s="127"/>
      <c r="E19" s="114"/>
      <c r="F19" s="114"/>
      <c r="G19" s="114"/>
      <c r="H19" s="387"/>
      <c r="I19" s="114"/>
      <c r="J19" s="114"/>
      <c r="K19" s="114"/>
      <c r="L19" s="114"/>
      <c r="M19" s="381">
        <f t="shared" si="1"/>
        <v>0</v>
      </c>
      <c r="N19" s="381">
        <f t="shared" si="2"/>
        <v>0</v>
      </c>
      <c r="O19" s="381">
        <f t="shared" si="3"/>
        <v>0</v>
      </c>
      <c r="P19" s="381">
        <f t="shared" si="4"/>
        <v>0</v>
      </c>
      <c r="Q19" s="381">
        <f t="shared" si="5"/>
        <v>0</v>
      </c>
      <c r="R19" s="381">
        <f t="shared" si="6"/>
        <v>0</v>
      </c>
      <c r="S19" s="381">
        <f t="shared" si="7"/>
        <v>0</v>
      </c>
      <c r="T19" s="381">
        <f t="shared" si="8"/>
        <v>0</v>
      </c>
      <c r="U19" s="381">
        <f t="shared" si="9"/>
        <v>0</v>
      </c>
      <c r="V19" s="381">
        <f t="shared" si="10"/>
        <v>0</v>
      </c>
      <c r="W19" s="381">
        <f t="shared" si="11"/>
        <v>0</v>
      </c>
      <c r="X19" s="52">
        <f t="shared" si="12"/>
        <v>0</v>
      </c>
      <c r="Y19" s="178"/>
      <c r="Z19" s="171" t="str" cm="1">
        <f t="array" ref="Z19">_xlfn.IFS(X19&gt;I19,"KO : Le montant retenu est supérieur au montant présenté. Merci de revoir la ligne de dépense ou plafonner son montant.",I19=0,"",X19=I19,"OK",X19&lt;I19,"Montant instruit inférieur au montant présenté.")</f>
        <v/>
      </c>
      <c r="AA19" s="52">
        <f t="shared" si="13"/>
        <v>0</v>
      </c>
    </row>
    <row r="20" spans="1:27" x14ac:dyDescent="0.25">
      <c r="B20" s="114"/>
      <c r="C20" s="186"/>
      <c r="D20" s="127"/>
      <c r="E20" s="114"/>
      <c r="F20" s="114"/>
      <c r="G20" s="114"/>
      <c r="H20" s="387"/>
      <c r="I20" s="114"/>
      <c r="J20" s="114"/>
      <c r="K20" s="114"/>
      <c r="L20" s="114"/>
      <c r="M20" s="381">
        <f t="shared" si="1"/>
        <v>0</v>
      </c>
      <c r="N20" s="381">
        <f t="shared" si="2"/>
        <v>0</v>
      </c>
      <c r="O20" s="381">
        <f t="shared" si="3"/>
        <v>0</v>
      </c>
      <c r="P20" s="381">
        <f t="shared" si="4"/>
        <v>0</v>
      </c>
      <c r="Q20" s="381">
        <f t="shared" si="5"/>
        <v>0</v>
      </c>
      <c r="R20" s="381">
        <f t="shared" si="6"/>
        <v>0</v>
      </c>
      <c r="S20" s="381">
        <f t="shared" si="7"/>
        <v>0</v>
      </c>
      <c r="T20" s="381">
        <f t="shared" si="8"/>
        <v>0</v>
      </c>
      <c r="U20" s="381">
        <f t="shared" si="9"/>
        <v>0</v>
      </c>
      <c r="V20" s="381">
        <f t="shared" si="10"/>
        <v>0</v>
      </c>
      <c r="W20" s="381">
        <f t="shared" si="11"/>
        <v>0</v>
      </c>
      <c r="X20" s="52">
        <f t="shared" si="12"/>
        <v>0</v>
      </c>
      <c r="Y20" s="178"/>
      <c r="Z20" s="171" t="str" cm="1">
        <f t="array" ref="Z20">_xlfn.IFS(X20&gt;I20,"KO : Le montant retenu est supérieur au montant présenté. Merci de revoir la ligne de dépense ou plafonner son montant.",I20=0,"",X20=I20,"OK",X20&lt;I20,"Montant instruit inférieur au montant présenté.")</f>
        <v/>
      </c>
      <c r="AA20" s="52">
        <f t="shared" si="13"/>
        <v>0</v>
      </c>
    </row>
    <row r="21" spans="1:27" x14ac:dyDescent="0.25">
      <c r="B21" s="114"/>
      <c r="C21" s="186"/>
      <c r="D21" s="127"/>
      <c r="E21" s="114"/>
      <c r="F21" s="114"/>
      <c r="G21" s="114"/>
      <c r="H21" s="387"/>
      <c r="I21" s="114"/>
      <c r="J21" s="114"/>
      <c r="K21" s="114"/>
      <c r="L21" s="114"/>
      <c r="M21" s="381">
        <f t="shared" si="1"/>
        <v>0</v>
      </c>
      <c r="N21" s="381">
        <f t="shared" si="2"/>
        <v>0</v>
      </c>
      <c r="O21" s="381">
        <f t="shared" si="3"/>
        <v>0</v>
      </c>
      <c r="P21" s="381">
        <f t="shared" si="4"/>
        <v>0</v>
      </c>
      <c r="Q21" s="381">
        <f t="shared" si="5"/>
        <v>0</v>
      </c>
      <c r="R21" s="381">
        <f t="shared" si="6"/>
        <v>0</v>
      </c>
      <c r="S21" s="381">
        <f t="shared" si="7"/>
        <v>0</v>
      </c>
      <c r="T21" s="381">
        <f t="shared" si="8"/>
        <v>0</v>
      </c>
      <c r="U21" s="381">
        <f t="shared" si="9"/>
        <v>0</v>
      </c>
      <c r="V21" s="381">
        <f t="shared" si="10"/>
        <v>0</v>
      </c>
      <c r="W21" s="381">
        <f t="shared" si="11"/>
        <v>0</v>
      </c>
      <c r="X21" s="52">
        <f t="shared" si="12"/>
        <v>0</v>
      </c>
      <c r="Y21" s="178"/>
      <c r="Z21" s="171" t="str" cm="1">
        <f t="array" ref="Z21">_xlfn.IFS(X21&gt;I21,"KO : Le montant retenu est supérieur au montant présenté. Merci de revoir la ligne de dépense ou plafonner son montant.",I21=0,"",X21=I21,"OK",X21&lt;I21,"Montant instruit inférieur au montant présenté.")</f>
        <v/>
      </c>
      <c r="AA21" s="52">
        <f t="shared" si="13"/>
        <v>0</v>
      </c>
    </row>
    <row r="22" spans="1:27" x14ac:dyDescent="0.25">
      <c r="B22" s="114"/>
      <c r="C22" s="186"/>
      <c r="D22" s="127"/>
      <c r="E22" s="114"/>
      <c r="F22" s="114"/>
      <c r="G22" s="114"/>
      <c r="H22" s="387"/>
      <c r="I22" s="114"/>
      <c r="J22" s="114"/>
      <c r="K22" s="114"/>
      <c r="L22" s="114"/>
      <c r="M22" s="381">
        <f t="shared" si="1"/>
        <v>0</v>
      </c>
      <c r="N22" s="381">
        <f t="shared" si="2"/>
        <v>0</v>
      </c>
      <c r="O22" s="381">
        <f t="shared" si="3"/>
        <v>0</v>
      </c>
      <c r="P22" s="381">
        <f t="shared" si="4"/>
        <v>0</v>
      </c>
      <c r="Q22" s="381">
        <f t="shared" si="5"/>
        <v>0</v>
      </c>
      <c r="R22" s="381">
        <f t="shared" si="6"/>
        <v>0</v>
      </c>
      <c r="S22" s="381">
        <f t="shared" si="7"/>
        <v>0</v>
      </c>
      <c r="T22" s="381">
        <f t="shared" si="8"/>
        <v>0</v>
      </c>
      <c r="U22" s="381">
        <f t="shared" si="9"/>
        <v>0</v>
      </c>
      <c r="V22" s="381">
        <f t="shared" si="10"/>
        <v>0</v>
      </c>
      <c r="W22" s="381">
        <f t="shared" si="11"/>
        <v>0</v>
      </c>
      <c r="X22" s="52">
        <f t="shared" si="12"/>
        <v>0</v>
      </c>
      <c r="Y22" s="178"/>
      <c r="Z22" s="171" t="str" cm="1">
        <f t="array" ref="Z22">_xlfn.IFS(X22&gt;I22,"KO : Le montant retenu est supérieur au montant présenté. Merci de revoir la ligne de dépense ou plafonner son montant.",I22=0,"",X22=I22,"OK",X22&lt;I22,"Montant instruit inférieur au montant présenté.")</f>
        <v/>
      </c>
      <c r="AA22" s="52">
        <f t="shared" si="13"/>
        <v>0</v>
      </c>
    </row>
    <row r="23" spans="1:27" x14ac:dyDescent="0.25">
      <c r="B23" s="114"/>
      <c r="C23" s="186"/>
      <c r="D23" s="127"/>
      <c r="E23" s="114"/>
      <c r="F23" s="114"/>
      <c r="G23" s="114"/>
      <c r="H23" s="387"/>
      <c r="I23" s="114"/>
      <c r="J23" s="114"/>
      <c r="K23" s="114"/>
      <c r="L23" s="114"/>
      <c r="M23" s="381">
        <f t="shared" si="1"/>
        <v>0</v>
      </c>
      <c r="N23" s="381">
        <f t="shared" si="2"/>
        <v>0</v>
      </c>
      <c r="O23" s="381">
        <f t="shared" si="3"/>
        <v>0</v>
      </c>
      <c r="P23" s="381">
        <f t="shared" si="4"/>
        <v>0</v>
      </c>
      <c r="Q23" s="381">
        <f t="shared" si="5"/>
        <v>0</v>
      </c>
      <c r="R23" s="381">
        <f t="shared" si="6"/>
        <v>0</v>
      </c>
      <c r="S23" s="381">
        <f t="shared" si="7"/>
        <v>0</v>
      </c>
      <c r="T23" s="381">
        <f t="shared" si="8"/>
        <v>0</v>
      </c>
      <c r="U23" s="381">
        <f t="shared" si="9"/>
        <v>0</v>
      </c>
      <c r="V23" s="381">
        <f t="shared" si="10"/>
        <v>0</v>
      </c>
      <c r="W23" s="381">
        <f t="shared" si="11"/>
        <v>0</v>
      </c>
      <c r="X23" s="52">
        <f t="shared" si="12"/>
        <v>0</v>
      </c>
      <c r="Y23" s="178"/>
      <c r="Z23" s="171" t="str" cm="1">
        <f t="array" ref="Z23">_xlfn.IFS(X23&gt;I23,"KO : Le montant retenu est supérieur au montant présenté. Merci de revoir la ligne de dépense ou plafonner son montant.",I23=0,"",X23=I23,"OK",X23&lt;I23,"Montant instruit inférieur au montant présenté.")</f>
        <v/>
      </c>
      <c r="AA23" s="52">
        <f t="shared" si="13"/>
        <v>0</v>
      </c>
    </row>
    <row r="24" spans="1:27" x14ac:dyDescent="0.25">
      <c r="B24" s="114"/>
      <c r="C24" s="186"/>
      <c r="D24" s="127"/>
      <c r="E24" s="114"/>
      <c r="F24" s="114"/>
      <c r="G24" s="114"/>
      <c r="H24" s="387"/>
      <c r="I24" s="114"/>
      <c r="J24" s="114"/>
      <c r="K24" s="114"/>
      <c r="L24" s="114"/>
      <c r="M24" s="381">
        <f t="shared" si="1"/>
        <v>0</v>
      </c>
      <c r="N24" s="381">
        <f t="shared" si="2"/>
        <v>0</v>
      </c>
      <c r="O24" s="381">
        <f t="shared" si="3"/>
        <v>0</v>
      </c>
      <c r="P24" s="381">
        <f t="shared" si="4"/>
        <v>0</v>
      </c>
      <c r="Q24" s="381">
        <f t="shared" si="5"/>
        <v>0</v>
      </c>
      <c r="R24" s="381">
        <f t="shared" si="6"/>
        <v>0</v>
      </c>
      <c r="S24" s="381">
        <f t="shared" si="7"/>
        <v>0</v>
      </c>
      <c r="T24" s="381">
        <f t="shared" si="8"/>
        <v>0</v>
      </c>
      <c r="U24" s="381">
        <f t="shared" si="9"/>
        <v>0</v>
      </c>
      <c r="V24" s="381">
        <f t="shared" si="10"/>
        <v>0</v>
      </c>
      <c r="W24" s="381">
        <f t="shared" si="11"/>
        <v>0</v>
      </c>
      <c r="X24" s="52">
        <f t="shared" si="12"/>
        <v>0</v>
      </c>
      <c r="Y24" s="178"/>
      <c r="Z24" s="171" t="str" cm="1">
        <f t="array" ref="Z24">_xlfn.IFS(X24&gt;I24,"KO : Le montant retenu est supérieur au montant présenté. Merci de revoir la ligne de dépense ou plafonner son montant.",I24=0,"",X24=I24,"OK",X24&lt;I24,"Montant instruit inférieur au montant présenté.")</f>
        <v/>
      </c>
      <c r="AA24" s="52">
        <f t="shared" si="13"/>
        <v>0</v>
      </c>
    </row>
    <row r="25" spans="1:27" x14ac:dyDescent="0.25">
      <c r="B25" s="114"/>
      <c r="C25" s="186"/>
      <c r="D25" s="127"/>
      <c r="E25" s="114"/>
      <c r="F25" s="114"/>
      <c r="G25" s="114"/>
      <c r="H25" s="387"/>
      <c r="I25" s="114"/>
      <c r="J25" s="114"/>
      <c r="K25" s="114"/>
      <c r="L25" s="114"/>
      <c r="M25" s="381">
        <f t="shared" si="1"/>
        <v>0</v>
      </c>
      <c r="N25" s="381">
        <f t="shared" si="2"/>
        <v>0</v>
      </c>
      <c r="O25" s="381">
        <f t="shared" si="3"/>
        <v>0</v>
      </c>
      <c r="P25" s="381">
        <f t="shared" si="4"/>
        <v>0</v>
      </c>
      <c r="Q25" s="381">
        <f t="shared" si="5"/>
        <v>0</v>
      </c>
      <c r="R25" s="381">
        <f t="shared" si="6"/>
        <v>0</v>
      </c>
      <c r="S25" s="381">
        <f t="shared" si="7"/>
        <v>0</v>
      </c>
      <c r="T25" s="381">
        <f t="shared" si="8"/>
        <v>0</v>
      </c>
      <c r="U25" s="381">
        <f t="shared" si="9"/>
        <v>0</v>
      </c>
      <c r="V25" s="381">
        <f t="shared" si="10"/>
        <v>0</v>
      </c>
      <c r="W25" s="381">
        <f t="shared" si="11"/>
        <v>0</v>
      </c>
      <c r="X25" s="52">
        <f t="shared" si="12"/>
        <v>0</v>
      </c>
      <c r="Y25" s="178"/>
      <c r="Z25" s="171" t="str" cm="1">
        <f t="array" ref="Z25">_xlfn.IFS(X25&gt;I25,"KO : Le montant retenu est supérieur au montant présenté. Merci de revoir la ligne de dépense ou plafonner son montant.",I25=0,"",X25=I25,"OK",X25&lt;I25,"Montant instruit inférieur au montant présenté.")</f>
        <v/>
      </c>
      <c r="AA25" s="52">
        <f t="shared" si="13"/>
        <v>0</v>
      </c>
    </row>
    <row r="26" spans="1:27" ht="15.75" thickBot="1" x14ac:dyDescent="0.3">
      <c r="J26" s="382" t="s">
        <v>102</v>
      </c>
      <c r="K26" s="383">
        <f>SUM(K11:K25)</f>
        <v>0</v>
      </c>
      <c r="U26" s="382" t="s">
        <v>102</v>
      </c>
      <c r="V26" s="383">
        <f>SUM(V11:V25)</f>
        <v>0</v>
      </c>
      <c r="X26" s="29">
        <f>SUM(X11:X25)</f>
        <v>0</v>
      </c>
      <c r="Z26" s="184" t="s">
        <v>183</v>
      </c>
      <c r="AA26" s="29">
        <f>SUM(AA11:AA25)</f>
        <v>0</v>
      </c>
    </row>
    <row r="28" spans="1:27" ht="15.75" thickBot="1" x14ac:dyDescent="0.3"/>
    <row r="29" spans="1:27" x14ac:dyDescent="0.25">
      <c r="D29" s="288" t="s">
        <v>162</v>
      </c>
      <c r="E29" s="289"/>
      <c r="F29" s="290"/>
    </row>
    <row r="30" spans="1:27" x14ac:dyDescent="0.25">
      <c r="D30" s="291"/>
      <c r="E30" s="86"/>
      <c r="F30" s="292"/>
    </row>
    <row r="31" spans="1:27" x14ac:dyDescent="0.25">
      <c r="D31" s="293" t="s">
        <v>163</v>
      </c>
      <c r="E31" s="86"/>
      <c r="F31" s="292"/>
    </row>
    <row r="32" spans="1:27" x14ac:dyDescent="0.25">
      <c r="D32" s="194"/>
      <c r="E32" s="86"/>
      <c r="F32" s="292"/>
    </row>
    <row r="33" spans="4:6" x14ac:dyDescent="0.25">
      <c r="D33" s="194"/>
      <c r="E33" s="86"/>
      <c r="F33" s="292"/>
    </row>
    <row r="34" spans="4:6" x14ac:dyDescent="0.25">
      <c r="D34" s="294" t="s">
        <v>164</v>
      </c>
      <c r="E34" s="86"/>
      <c r="F34" s="292"/>
    </row>
    <row r="35" spans="4:6" x14ac:dyDescent="0.25">
      <c r="D35" s="295"/>
      <c r="E35" s="86"/>
      <c r="F35" s="292"/>
    </row>
    <row r="36" spans="4:6" x14ac:dyDescent="0.25">
      <c r="D36" s="295"/>
      <c r="E36" s="86"/>
      <c r="F36" s="292"/>
    </row>
    <row r="37" spans="4:6" x14ac:dyDescent="0.25">
      <c r="D37" s="295"/>
      <c r="E37" s="86"/>
      <c r="F37" s="292"/>
    </row>
    <row r="38" spans="4:6" x14ac:dyDescent="0.25">
      <c r="D38" s="295"/>
      <c r="E38" s="86"/>
      <c r="F38" s="292"/>
    </row>
    <row r="39" spans="4:6" ht="15.75" thickBot="1" x14ac:dyDescent="0.3">
      <c r="D39" s="296"/>
      <c r="E39" s="297"/>
      <c r="F39" s="298"/>
    </row>
  </sheetData>
  <sheetProtection algorithmName="SHA-512" hashValue="tSooAMK0VlkS/f4PVuaKzS9no9CjaEcwc1YhNXchbI8PzPB/9etqtXpATrNez0WDzaKw5k18UIe8ROQ5G1y5qQ==" saltValue="vZAyagckqXVXV4JxB1hZsg==" spinCount="100000" sheet="1" objects="1" scenarios="1"/>
  <mergeCells count="28">
    <mergeCell ref="V8:V9"/>
    <mergeCell ref="W8:W9"/>
    <mergeCell ref="M7:AA7"/>
    <mergeCell ref="P8:P9"/>
    <mergeCell ref="Q8:Q9"/>
    <mergeCell ref="R8:R9"/>
    <mergeCell ref="S8:S9"/>
    <mergeCell ref="T8:U8"/>
    <mergeCell ref="M8:M9"/>
    <mergeCell ref="N8:N9"/>
    <mergeCell ref="O8:O9"/>
    <mergeCell ref="A16:A18"/>
    <mergeCell ref="A8:A9"/>
    <mergeCell ref="L8:L9"/>
    <mergeCell ref="K8:K9"/>
    <mergeCell ref="G8:G9"/>
    <mergeCell ref="H8:H9"/>
    <mergeCell ref="I8:J8"/>
    <mergeCell ref="A1:F1"/>
    <mergeCell ref="C8:C9"/>
    <mergeCell ref="B8:B9"/>
    <mergeCell ref="A10:A12"/>
    <mergeCell ref="A13:A15"/>
    <mergeCell ref="B4:F4"/>
    <mergeCell ref="D8:D9"/>
    <mergeCell ref="E8:E9"/>
    <mergeCell ref="F8:F9"/>
    <mergeCell ref="B7:L7"/>
  </mergeCells>
  <dataValidations disablePrompts="1" count="2">
    <dataValidation type="list" allowBlank="1" showInputMessage="1" showErrorMessage="1" promptTitle="Sélectionnez une sous-opération " prompt="Cliquez sur le menu déroulant" sqref="D10:D25 O10" xr:uid="{8729F0AA-BAD8-4F3A-9A7C-1A4055EE9D90}">
      <formula1>"Projets groupes opérationnels , Création groupes opérationnels , Diffusion projet"</formula1>
    </dataValidation>
    <dataValidation type="list" allowBlank="1" showInputMessage="1" showErrorMessage="1" promptTitle="Sélectionnez un poste de dépense" prompt="Cliquez sur le menu déroulant" sqref="C10:C25 N10" xr:uid="{B155173C-3011-4107-B706-8EA116D54270}">
      <formula1>"Echanges dev-perf-envir-eco , Renforcement sys-exploit , Adapt-prod-zone-contrainte , Id-protect-prod , Innov-bottom-up , Outils-num-agri-ali , Mentions-valo , Dev-gestion-risques , Fav-territ-souv-ali-écosys , Promouvoir savoir-faire-transfo-ressources"</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027CF-5E1F-48CC-8677-A9BBD721DCD2}">
  <sheetPr>
    <tabColor theme="9" tint="0.39997558519241921"/>
  </sheetPr>
  <dimension ref="A1:P66"/>
  <sheetViews>
    <sheetView showGridLines="0" zoomScaleNormal="100" workbookViewId="0">
      <selection activeCell="C4" sqref="C4"/>
    </sheetView>
  </sheetViews>
  <sheetFormatPr baseColWidth="10" defaultRowHeight="15" x14ac:dyDescent="0.25"/>
  <cols>
    <col min="1" max="1" width="13.85546875" customWidth="1"/>
    <col min="2" max="2" width="17.28515625" customWidth="1"/>
    <col min="3" max="3" width="21" bestFit="1" customWidth="1"/>
    <col min="4" max="4" width="26.140625" bestFit="1" customWidth="1"/>
    <col min="5" max="5" width="69.140625" customWidth="1"/>
    <col min="6" max="6" width="25.85546875" customWidth="1"/>
    <col min="7" max="7" width="22.140625" bestFit="1" customWidth="1"/>
    <col min="8" max="8" width="18.42578125" bestFit="1" customWidth="1"/>
    <col min="9" max="9" width="26.140625" bestFit="1" customWidth="1"/>
    <col min="10" max="10" width="25.7109375" bestFit="1" customWidth="1"/>
    <col min="11" max="11" width="26.28515625" bestFit="1" customWidth="1"/>
    <col min="12" max="12" width="19.140625" bestFit="1" customWidth="1"/>
    <col min="13" max="14" width="24.7109375" bestFit="1" customWidth="1"/>
    <col min="15" max="15" width="20.42578125" bestFit="1" customWidth="1"/>
    <col min="16" max="16" width="21.28515625" bestFit="1" customWidth="1"/>
  </cols>
  <sheetData>
    <row r="1" spans="1:16" x14ac:dyDescent="0.25">
      <c r="A1" s="699" t="s">
        <v>344</v>
      </c>
      <c r="B1" s="699"/>
      <c r="C1" s="699"/>
      <c r="D1" s="699"/>
    </row>
    <row r="2" spans="1:16" ht="45" customHeight="1" thickBot="1" x14ac:dyDescent="0.3">
      <c r="B2" s="703" t="s">
        <v>357</v>
      </c>
      <c r="C2" s="704"/>
      <c r="D2" s="704"/>
      <c r="E2" s="704"/>
      <c r="F2" s="704"/>
      <c r="G2" s="704"/>
      <c r="H2" s="704"/>
      <c r="I2" s="704"/>
      <c r="J2" s="704"/>
      <c r="K2" s="704"/>
      <c r="L2" s="704"/>
      <c r="M2" s="704"/>
      <c r="N2" s="704"/>
      <c r="O2" s="704"/>
      <c r="P2" s="704"/>
    </row>
    <row r="3" spans="1:16" ht="19.5" thickBot="1" x14ac:dyDescent="0.3">
      <c r="B3" s="122" t="s">
        <v>77</v>
      </c>
      <c r="C3" s="123"/>
      <c r="D3" s="27" t="s">
        <v>78</v>
      </c>
    </row>
    <row r="4" spans="1:16" ht="37.5" x14ac:dyDescent="0.25">
      <c r="B4" s="124" t="s">
        <v>79</v>
      </c>
      <c r="C4" s="388"/>
      <c r="D4" s="389"/>
    </row>
    <row r="5" spans="1:16" ht="18.95" customHeight="1" thickBot="1" x14ac:dyDescent="0.3">
      <c r="B5" s="125" t="s">
        <v>80</v>
      </c>
      <c r="C5" s="390"/>
      <c r="D5" s="391"/>
    </row>
    <row r="6" spans="1:16" ht="19.5" thickBot="1" x14ac:dyDescent="0.3">
      <c r="B6" s="122" t="s">
        <v>81</v>
      </c>
      <c r="C6" s="123"/>
      <c r="D6" s="28">
        <f>SUM(D4:D5)</f>
        <v>0</v>
      </c>
    </row>
    <row r="7" spans="1:16" ht="18.95" customHeight="1" thickBot="1" x14ac:dyDescent="0.3">
      <c r="B7" s="392" t="s">
        <v>82</v>
      </c>
      <c r="C7" s="393"/>
      <c r="D7" s="394">
        <f>'A- Ressources prévisionnelles'!J47</f>
        <v>0</v>
      </c>
    </row>
    <row r="8" spans="1:16" ht="95.25" thickBot="1" x14ac:dyDescent="0.3">
      <c r="B8" s="711" t="s">
        <v>83</v>
      </c>
      <c r="C8" s="712"/>
      <c r="D8" s="395" t="s">
        <v>84</v>
      </c>
    </row>
    <row r="9" spans="1:16" ht="108" customHeight="1" x14ac:dyDescent="0.25">
      <c r="B9" s="709" t="s">
        <v>358</v>
      </c>
      <c r="C9" s="710"/>
      <c r="D9" s="84">
        <f>I23</f>
        <v>0</v>
      </c>
    </row>
    <row r="10" spans="1:16" ht="15.75" x14ac:dyDescent="0.25">
      <c r="B10" s="705" t="s">
        <v>85</v>
      </c>
      <c r="C10" s="706"/>
      <c r="D10" s="85">
        <f>K23</f>
        <v>0</v>
      </c>
    </row>
    <row r="11" spans="1:16" ht="15.75" x14ac:dyDescent="0.25">
      <c r="B11" s="705" t="s">
        <v>86</v>
      </c>
      <c r="C11" s="706"/>
      <c r="D11" s="85">
        <f>M23</f>
        <v>0</v>
      </c>
    </row>
    <row r="12" spans="1:16" ht="16.5" thickBot="1" x14ac:dyDescent="0.3">
      <c r="B12" s="707" t="s">
        <v>87</v>
      </c>
      <c r="C12" s="708"/>
      <c r="D12" s="35">
        <f>O23</f>
        <v>0</v>
      </c>
    </row>
    <row r="14" spans="1:16" ht="18.75" thickBot="1" x14ac:dyDescent="0.3">
      <c r="B14" s="4" t="s">
        <v>88</v>
      </c>
    </row>
    <row r="15" spans="1:16" ht="45" x14ac:dyDescent="0.25">
      <c r="B15" s="55" t="s">
        <v>347</v>
      </c>
      <c r="C15" s="56" t="s">
        <v>131</v>
      </c>
      <c r="D15" s="56" t="s">
        <v>350</v>
      </c>
      <c r="E15" s="56" t="s">
        <v>340</v>
      </c>
      <c r="F15" s="56" t="s">
        <v>355</v>
      </c>
      <c r="G15" s="56" t="s">
        <v>341</v>
      </c>
      <c r="H15" s="56" t="s">
        <v>342</v>
      </c>
      <c r="I15" s="56" t="s">
        <v>343</v>
      </c>
      <c r="J15" s="56" t="s">
        <v>89</v>
      </c>
      <c r="K15" s="56" t="s">
        <v>90</v>
      </c>
      <c r="L15" s="56" t="s">
        <v>91</v>
      </c>
      <c r="M15" s="56" t="s">
        <v>92</v>
      </c>
      <c r="N15" s="56" t="s">
        <v>93</v>
      </c>
      <c r="O15" s="56" t="s">
        <v>356</v>
      </c>
      <c r="P15" s="57" t="s">
        <v>94</v>
      </c>
    </row>
    <row r="16" spans="1:16" ht="270.75" thickBot="1" x14ac:dyDescent="0.3">
      <c r="B16" s="60"/>
      <c r="C16" s="32" t="s">
        <v>346</v>
      </c>
      <c r="D16" s="32"/>
      <c r="E16" s="32" t="s">
        <v>95</v>
      </c>
      <c r="F16" s="32"/>
      <c r="G16" s="32" t="s">
        <v>345</v>
      </c>
      <c r="H16" s="54" t="s">
        <v>96</v>
      </c>
      <c r="I16" s="32" t="s">
        <v>97</v>
      </c>
      <c r="J16" s="32" t="s">
        <v>98</v>
      </c>
      <c r="K16" s="32" t="s">
        <v>99</v>
      </c>
      <c r="L16" s="32"/>
      <c r="M16" s="32" t="s">
        <v>100</v>
      </c>
      <c r="N16" s="32" t="s">
        <v>100</v>
      </c>
      <c r="O16" s="32"/>
      <c r="P16" s="61"/>
    </row>
    <row r="17" spans="2:16" ht="26.45" customHeight="1" x14ac:dyDescent="0.25">
      <c r="B17" s="700" t="s">
        <v>348</v>
      </c>
      <c r="C17" s="396"/>
      <c r="D17" s="62">
        <f>SUMIFS('1.1 Frais personnel'!M10:M34,'1.1 Frais personnel'!D10:D34,'Syn dep bénéficiare'!C17,'1.1 Frais personnel'!H10:H34,"Oui")+SUMIFS(' 1.2 Prestation &amp; achat'!J14:J33,' 1.2 Prestation &amp; achat'!D14:D33,'Syn dep bénéficiare'!C17,' 1.2 Prestation &amp; achat'!F14:F33,"Oui")+SUMIFS(' 1.2 Prestation &amp; achat'!J43:J62,' 1.2 Prestation &amp; achat'!D43:D62,'Syn dep bénéficiare'!C17,' 1.2 Prestation &amp; achat'!F43:F62,"Oui")+SUMIFS('1.3 Déplacement hébergement'!J13:J28,'1.3 Déplacement hébergement'!D13:D28,'Syn dep bénéficiare'!C17,'1.3 Déplacement hébergement'!F13:F28,"Oui")+SUMIFS('1.4  Contribution en nature'!J11:J26,'1.4  Contribution en nature'!D11:D26,'Syn dep bénéficiare'!C17,'1.4  Contribution en nature'!F11:F26,"Oui")+SUMIFS('1.6 Amortissements'!K11:K25,'1.6 Amortissements'!D11:D25,'Syn dep bénéficiare'!C17)+SUMIFS('1.5 Coûts participation agricu'!O11:O30,'1.5 Coûts participation agricu'!E11:E30,'Syn dep bénéficiare'!C17)</f>
        <v>0</v>
      </c>
      <c r="E17" s="397"/>
      <c r="F17" s="65" t="e">
        <f>E17/D17</f>
        <v>#DIV/0!</v>
      </c>
      <c r="G17" s="397"/>
      <c r="H17" s="70" t="str">
        <f>IF(D17&gt;1000000,"Plafond non respecté","Plafond respecté")</f>
        <v>Plafond respecté</v>
      </c>
      <c r="I17" s="71">
        <f>IF(G17&gt;1000000,1000000,(IF(G17&lt;H17,0,IF(ISBLANK(E17),F17*C17,F17*E17))))</f>
        <v>0</v>
      </c>
      <c r="J17" s="397"/>
      <c r="K17" s="71">
        <f>ROUNDDOWN(J17*I17,2)</f>
        <v>0</v>
      </c>
      <c r="L17" s="65" t="e">
        <f>K17/D17</f>
        <v>#DIV/0!</v>
      </c>
      <c r="M17" s="71">
        <f>IF(E17=100%, ROUNDDOWN(I17-K17,2),ROUNDDOWN((I17-K17)*(1-E17/100),2))</f>
        <v>0</v>
      </c>
      <c r="N17" s="65" t="e">
        <f>M17/D17</f>
        <v>#DIV/0!</v>
      </c>
      <c r="O17" s="72">
        <f>D17-(K17+M17)</f>
        <v>0</v>
      </c>
      <c r="P17" s="73" t="e">
        <f>O17/D17</f>
        <v>#DIV/0!</v>
      </c>
    </row>
    <row r="18" spans="2:16" ht="87" customHeight="1" x14ac:dyDescent="0.25">
      <c r="B18" s="701"/>
      <c r="C18" s="127"/>
      <c r="D18" s="63">
        <f>SUMIFS('1.1 Frais personnel'!M10:M34,'1.1 Frais personnel'!D10:D34,'Syn dep bénéficiare'!C18,'1.1 Frais personnel'!H10:H34,"Oui")+SUMIFS(' 1.2 Prestation &amp; achat'!J14:J33,' 1.2 Prestation &amp; achat'!D14:D33,'Syn dep bénéficiare'!C18,' 1.2 Prestation &amp; achat'!F14:F33,"Oui")+SUMIFS(' 1.2 Prestation &amp; achat'!J43:J62,' 1.2 Prestation &amp; achat'!D43:D62,'Syn dep bénéficiare'!C18,' 1.2 Prestation &amp; achat'!F43:F62,"Oui")+SUMIFS('1.3 Déplacement hébergement'!J13:J28,'1.3 Déplacement hébergement'!D13:D28,'Syn dep bénéficiare'!C18,'1.3 Déplacement hébergement'!F13:F28,"Oui")+SUMIFS('1.4  Contribution en nature'!J11:J26,'1.4  Contribution en nature'!D11:D26,'Syn dep bénéficiare'!C18,'1.4  Contribution en nature'!F11:F26,"Oui")+SUMIFS('1.6 Amortissements'!K11:K25,'1.6 Amortissements'!D11:D25,'Syn dep bénéficiare'!C18)+SUMIFS('1.5 Coûts participation agricu'!O11:O30,'1.5 Coûts participation agricu'!E11:E30,'Syn dep bénéficiare'!C18)</f>
        <v>0</v>
      </c>
      <c r="E18" s="114"/>
      <c r="F18" s="66" t="e">
        <f t="shared" ref="F18:F22" si="0">E18/D18</f>
        <v>#DIV/0!</v>
      </c>
      <c r="G18" s="114"/>
      <c r="H18" s="69" t="str">
        <f t="shared" ref="H18:H23" si="1">IF(D18&gt;1000000,"Plafond non respecté","Plafond respecté")</f>
        <v>Plafond respecté</v>
      </c>
      <c r="I18" s="68">
        <f t="shared" ref="I18:I22" si="2">IF(G18&gt;1000000,1000000,(IF(G18&lt;H18,0,IF(ISBLANK(E18),F18*C18,F18*E18))))</f>
        <v>0</v>
      </c>
      <c r="J18" s="114"/>
      <c r="K18" s="68">
        <f t="shared" ref="K18:K22" si="3">ROUNDDOWN(J18*I18,2)</f>
        <v>0</v>
      </c>
      <c r="L18" s="66" t="e">
        <f t="shared" ref="L18:L23" si="4">K18/D18</f>
        <v>#DIV/0!</v>
      </c>
      <c r="M18" s="68">
        <f t="shared" ref="M18:M22" si="5">IF(E18=100%, ROUNDDOWN(I18-K18,2),ROUNDDOWN((I18-K18)*(1-E18/100),2))</f>
        <v>0</v>
      </c>
      <c r="N18" s="66" t="e">
        <f t="shared" ref="N18:N23" si="6">M18/D18</f>
        <v>#DIV/0!</v>
      </c>
      <c r="O18" s="67">
        <f t="shared" ref="O18:O22" si="7">D18-(K18+M18)</f>
        <v>0</v>
      </c>
      <c r="P18" s="74" t="e">
        <f t="shared" ref="P18:P22" si="8">O18/D18</f>
        <v>#DIV/0!</v>
      </c>
    </row>
    <row r="19" spans="2:16" ht="15.75" thickBot="1" x14ac:dyDescent="0.3">
      <c r="B19" s="702"/>
      <c r="C19" s="188"/>
      <c r="D19" s="64">
        <f>SUMIFS('1.1 Frais personnel'!M10:M34,'1.1 Frais personnel'!D10:D34,'Syn dep bénéficiare'!C19,'1.1 Frais personnel'!H10:H34,"Oui")+SUMIFS(' 1.2 Prestation &amp; achat'!J14:J33,' 1.2 Prestation &amp; achat'!D14:D33,'Syn dep bénéficiare'!C19,' 1.2 Prestation &amp; achat'!F14:F33,"Oui")+SUMIFS(' 1.2 Prestation &amp; achat'!J43:J62,' 1.2 Prestation &amp; achat'!D43:D62,'Syn dep bénéficiare'!C19,' 1.2 Prestation &amp; achat'!F43:F62,"Oui")+SUMIFS('1.3 Déplacement hébergement'!J13:J28,'1.3 Déplacement hébergement'!D13:D28,'Syn dep bénéficiare'!C19,'1.3 Déplacement hébergement'!F13:F28,"Oui")+SUMIFS('1.4  Contribution en nature'!J11:J26,'1.4  Contribution en nature'!D11:D26,'Syn dep bénéficiare'!C19,'1.4  Contribution en nature'!F11:F26,"Oui")+SUMIFS('1.6 Amortissements'!K11:K25,'1.6 Amortissements'!D11:D25,'Syn dep bénéficiare'!C19)+SUMIFS('1.5 Coûts participation agricu'!O11:O30,'1.5 Coûts participation agricu'!E11:E30,'Syn dep bénéficiare'!C19)</f>
        <v>0</v>
      </c>
      <c r="E19" s="398"/>
      <c r="F19" s="75" t="e">
        <f t="shared" si="0"/>
        <v>#DIV/0!</v>
      </c>
      <c r="G19" s="398"/>
      <c r="H19" s="76" t="str">
        <f t="shared" si="1"/>
        <v>Plafond respecté</v>
      </c>
      <c r="I19" s="77">
        <f t="shared" si="2"/>
        <v>0</v>
      </c>
      <c r="J19" s="398"/>
      <c r="K19" s="77">
        <f t="shared" si="3"/>
        <v>0</v>
      </c>
      <c r="L19" s="75" t="e">
        <f t="shared" si="4"/>
        <v>#DIV/0!</v>
      </c>
      <c r="M19" s="77">
        <f t="shared" si="5"/>
        <v>0</v>
      </c>
      <c r="N19" s="75" t="e">
        <f t="shared" si="6"/>
        <v>#DIV/0!</v>
      </c>
      <c r="O19" s="78">
        <f t="shared" si="7"/>
        <v>0</v>
      </c>
      <c r="P19" s="79" t="e">
        <f t="shared" si="8"/>
        <v>#DIV/0!</v>
      </c>
    </row>
    <row r="20" spans="2:16" x14ac:dyDescent="0.25">
      <c r="B20" s="700" t="s">
        <v>349</v>
      </c>
      <c r="C20" s="396"/>
      <c r="D20" s="62">
        <f>SUMIFS('1.1 Frais personnel'!M10:M34,'1.1 Frais personnel'!D10:D34,'Syn dep bénéficiare'!C20,'1.1 Frais personnel'!H10:H34,"Non")+SUMIFS(' 1.2 Prestation &amp; achat'!J14:J33,' 1.2 Prestation &amp; achat'!D14:D33,'Syn dep bénéficiare'!C20,' 1.2 Prestation &amp; achat'!F14:F33,"Non")+SUMIFS(' 1.2 Prestation &amp; achat'!J43:J62,' 1.2 Prestation &amp; achat'!D43:D62,'Syn dep bénéficiare'!C20,' 1.2 Prestation &amp; achat'!F43:F62,"Non")+SUMIFS('1.3 Déplacement hébergement'!J13:J28,'1.3 Déplacement hébergement'!D13:D28,'Syn dep bénéficiare'!C20,'1.3 Déplacement hébergement'!F13:F28,"Non")+SUMIFS('1.4  Contribution en nature'!J11:J26,'1.4  Contribution en nature'!D11:D26,'Syn dep bénéficiare'!C20,'1.4  Contribution en nature'!F11:F26,"Non")+SUMIFS('1.6 Amortissements'!K11:K25,'1.6 Amortissements'!D11:D25,'Syn dep bénéficiare'!C20)+SUMIFS('1.5 Coûts participation agricu'!O11:O30,'1.5 Coûts participation agricu'!E11:E30,'Syn dep bénéficiare'!C20)</f>
        <v>0</v>
      </c>
      <c r="E20" s="397"/>
      <c r="F20" s="65" t="e">
        <f t="shared" si="0"/>
        <v>#DIV/0!</v>
      </c>
      <c r="G20" s="397"/>
      <c r="H20" s="70" t="str">
        <f t="shared" si="1"/>
        <v>Plafond respecté</v>
      </c>
      <c r="I20" s="71">
        <f t="shared" si="2"/>
        <v>0</v>
      </c>
      <c r="J20" s="397"/>
      <c r="K20" s="71">
        <f t="shared" si="3"/>
        <v>0</v>
      </c>
      <c r="L20" s="65" t="e">
        <f t="shared" si="4"/>
        <v>#DIV/0!</v>
      </c>
      <c r="M20" s="71">
        <f t="shared" si="5"/>
        <v>0</v>
      </c>
      <c r="N20" s="65" t="e">
        <f t="shared" si="6"/>
        <v>#DIV/0!</v>
      </c>
      <c r="O20" s="72">
        <f t="shared" si="7"/>
        <v>0</v>
      </c>
      <c r="P20" s="73" t="e">
        <f t="shared" si="8"/>
        <v>#DIV/0!</v>
      </c>
    </row>
    <row r="21" spans="2:16" x14ac:dyDescent="0.25">
      <c r="B21" s="701"/>
      <c r="C21" s="127"/>
      <c r="D21" s="63">
        <f>SUMIFS('1.1 Frais personnel'!M10:M34,'1.1 Frais personnel'!D10:D34,'Syn dep bénéficiare'!C21,'1.1 Frais personnel'!H10:H34,"Non")+SUMIFS(' 1.2 Prestation &amp; achat'!J14:J33,' 1.2 Prestation &amp; achat'!D14:D33,'Syn dep bénéficiare'!C21,' 1.2 Prestation &amp; achat'!F14:F33,"Non")+SUMIFS(' 1.2 Prestation &amp; achat'!J43:J62,' 1.2 Prestation &amp; achat'!D43:D62,'Syn dep bénéficiare'!C21,' 1.2 Prestation &amp; achat'!F43:F62,"Non")+SUMIFS('1.3 Déplacement hébergement'!J13:J28,'1.3 Déplacement hébergement'!D13:D28,'Syn dep bénéficiare'!C21,'1.3 Déplacement hébergement'!F13:F28,"Non")+SUMIFS('1.4  Contribution en nature'!J11:J26,'1.4  Contribution en nature'!D11:D26,'Syn dep bénéficiare'!C21,'1.4  Contribution en nature'!F11:F26,"Non")+SUMIFS('1.6 Amortissements'!K11:K25,'1.6 Amortissements'!D11:D25,'Syn dep bénéficiare'!C21)+SUMIFS('1.5 Coûts participation agricu'!O11:O30,'1.5 Coûts participation agricu'!E11:E30,'Syn dep bénéficiare'!C21)</f>
        <v>0</v>
      </c>
      <c r="E21" s="114"/>
      <c r="F21" s="66" t="e">
        <f t="shared" si="0"/>
        <v>#DIV/0!</v>
      </c>
      <c r="G21" s="114"/>
      <c r="H21" s="69" t="str">
        <f t="shared" si="1"/>
        <v>Plafond respecté</v>
      </c>
      <c r="I21" s="68">
        <f t="shared" si="2"/>
        <v>0</v>
      </c>
      <c r="J21" s="114"/>
      <c r="K21" s="68">
        <f t="shared" si="3"/>
        <v>0</v>
      </c>
      <c r="L21" s="66" t="e">
        <f t="shared" si="4"/>
        <v>#DIV/0!</v>
      </c>
      <c r="M21" s="68">
        <f t="shared" si="5"/>
        <v>0</v>
      </c>
      <c r="N21" s="66" t="e">
        <f t="shared" si="6"/>
        <v>#DIV/0!</v>
      </c>
      <c r="O21" s="67">
        <f t="shared" si="7"/>
        <v>0</v>
      </c>
      <c r="P21" s="74" t="e">
        <f t="shared" si="8"/>
        <v>#DIV/0!</v>
      </c>
    </row>
    <row r="22" spans="2:16" ht="15.75" thickBot="1" x14ac:dyDescent="0.3">
      <c r="B22" s="702"/>
      <c r="C22" s="188"/>
      <c r="D22" s="64">
        <f>SUMIFS('1.1 Frais personnel'!M10:M34,'1.1 Frais personnel'!D10:D34,'Syn dep bénéficiare'!C22,'1.1 Frais personnel'!H10:H34,"Non")+SUMIFS(' 1.2 Prestation &amp; achat'!J14:J33,' 1.2 Prestation &amp; achat'!D14:D33,'Syn dep bénéficiare'!C22,' 1.2 Prestation &amp; achat'!F14:F33,"Non")+SUMIFS(' 1.2 Prestation &amp; achat'!J43:J62,' 1.2 Prestation &amp; achat'!D43:D62,'Syn dep bénéficiare'!C22,' 1.2 Prestation &amp; achat'!F43:F62,"Non")+SUMIFS('1.3 Déplacement hébergement'!J13:J28,'1.3 Déplacement hébergement'!D13:D28,'Syn dep bénéficiare'!C22,'1.3 Déplacement hébergement'!F13:F28,"Non")+SUMIFS('1.4  Contribution en nature'!J11:J26,'1.4  Contribution en nature'!D11:D26,'Syn dep bénéficiare'!C22,'1.4  Contribution en nature'!F11:F26,"Non")+SUMIFS('1.6 Amortissements'!K11:K25,'1.6 Amortissements'!D11:D25,'Syn dep bénéficiare'!C22)+SUMIFS('1.5 Coûts participation agricu'!O11:O30,'1.5 Coûts participation agricu'!E11:E30,'Syn dep bénéficiare'!C22)</f>
        <v>0</v>
      </c>
      <c r="E22" s="398"/>
      <c r="F22" s="75" t="e">
        <f t="shared" si="0"/>
        <v>#DIV/0!</v>
      </c>
      <c r="G22" s="398"/>
      <c r="H22" s="76" t="str">
        <f t="shared" si="1"/>
        <v>Plafond respecté</v>
      </c>
      <c r="I22" s="77">
        <f t="shared" si="2"/>
        <v>0</v>
      </c>
      <c r="J22" s="398"/>
      <c r="K22" s="77">
        <f t="shared" si="3"/>
        <v>0</v>
      </c>
      <c r="L22" s="75" t="e">
        <f t="shared" si="4"/>
        <v>#DIV/0!</v>
      </c>
      <c r="M22" s="77">
        <f t="shared" si="5"/>
        <v>0</v>
      </c>
      <c r="N22" s="75" t="e">
        <f t="shared" si="6"/>
        <v>#DIV/0!</v>
      </c>
      <c r="O22" s="78">
        <f t="shared" si="7"/>
        <v>0</v>
      </c>
      <c r="P22" s="79" t="e">
        <f t="shared" si="8"/>
        <v>#DIV/0!</v>
      </c>
    </row>
    <row r="23" spans="2:16" ht="15.75" thickBot="1" x14ac:dyDescent="0.3">
      <c r="E23" s="399" t="s">
        <v>102</v>
      </c>
      <c r="F23" s="80" t="e">
        <f>SUM(F17:F22)</f>
        <v>#DIV/0!</v>
      </c>
      <c r="G23" s="400"/>
      <c r="H23" s="81" t="str">
        <f t="shared" si="1"/>
        <v>Plafond respecté</v>
      </c>
      <c r="I23" s="401">
        <f>IF(G23&gt;1000000,1000000,(IF(G23&lt;H23,0,IF(ISBLANK(E23),F23*C23,F23*E23))))</f>
        <v>0</v>
      </c>
      <c r="J23" s="400"/>
      <c r="K23" s="402">
        <f>SUM(K17:K22)</f>
        <v>0</v>
      </c>
      <c r="L23" s="82" t="e">
        <f t="shared" si="4"/>
        <v>#DIV/0!</v>
      </c>
      <c r="M23" s="402">
        <f>SUM(M17:M22)</f>
        <v>0</v>
      </c>
      <c r="N23" s="82" t="e">
        <f t="shared" si="6"/>
        <v>#DIV/0!</v>
      </c>
      <c r="O23" s="403">
        <f>SUM(O17:O22)</f>
        <v>0</v>
      </c>
      <c r="P23" s="83" t="e">
        <f>O23/D23</f>
        <v>#DIV/0!</v>
      </c>
    </row>
    <row r="25" spans="2:16" ht="21" x14ac:dyDescent="0.35">
      <c r="B25" s="694" t="s">
        <v>103</v>
      </c>
      <c r="C25" s="694"/>
      <c r="D25" s="694"/>
      <c r="E25" s="694"/>
      <c r="F25" s="694"/>
      <c r="G25" s="694"/>
      <c r="H25" s="694"/>
      <c r="I25" s="694"/>
      <c r="J25" s="694"/>
    </row>
    <row r="26" spans="2:16" x14ac:dyDescent="0.25">
      <c r="B26" s="695" t="s">
        <v>104</v>
      </c>
      <c r="C26" s="697" t="s">
        <v>3</v>
      </c>
      <c r="D26" s="698"/>
      <c r="E26" s="697" t="s">
        <v>4</v>
      </c>
      <c r="F26" s="698"/>
      <c r="G26" s="697" t="s">
        <v>5</v>
      </c>
      <c r="H26" s="698"/>
      <c r="I26" s="697" t="s">
        <v>5</v>
      </c>
      <c r="J26" s="698"/>
    </row>
    <row r="27" spans="2:16" x14ac:dyDescent="0.25">
      <c r="B27" s="696"/>
      <c r="C27" s="121" t="s">
        <v>105</v>
      </c>
      <c r="D27" s="1" t="s">
        <v>106</v>
      </c>
      <c r="E27" s="121" t="s">
        <v>105</v>
      </c>
      <c r="F27" s="1" t="s">
        <v>106</v>
      </c>
      <c r="G27" s="121" t="s">
        <v>105</v>
      </c>
      <c r="H27" s="1" t="s">
        <v>106</v>
      </c>
      <c r="I27" s="121" t="s">
        <v>105</v>
      </c>
      <c r="J27" s="1" t="s">
        <v>106</v>
      </c>
    </row>
    <row r="28" spans="2:16" ht="30" x14ac:dyDescent="0.25">
      <c r="B28" s="2" t="s">
        <v>107</v>
      </c>
      <c r="C28" s="405"/>
      <c r="D28" s="404"/>
      <c r="E28" s="405"/>
      <c r="F28" s="404"/>
      <c r="G28" s="405"/>
      <c r="H28" s="404"/>
      <c r="I28" s="405"/>
      <c r="J28" s="404"/>
    </row>
    <row r="29" spans="2:16" ht="30" x14ac:dyDescent="0.25">
      <c r="B29" s="2" t="s">
        <v>108</v>
      </c>
      <c r="C29" s="405"/>
      <c r="D29" s="404"/>
      <c r="E29" s="405"/>
      <c r="F29" s="404"/>
      <c r="G29" s="405"/>
      <c r="H29" s="404"/>
      <c r="I29" s="405"/>
      <c r="J29" s="404"/>
    </row>
    <row r="30" spans="2:16" ht="30" x14ac:dyDescent="0.25">
      <c r="B30" s="2" t="s">
        <v>189</v>
      </c>
      <c r="C30" s="405"/>
      <c r="D30" s="404"/>
      <c r="E30" s="405"/>
      <c r="F30" s="404"/>
      <c r="G30" s="405"/>
      <c r="H30" s="404"/>
      <c r="I30" s="405"/>
      <c r="J30" s="404"/>
    </row>
    <row r="31" spans="2:16" ht="30" x14ac:dyDescent="0.25">
      <c r="B31" s="2" t="s">
        <v>109</v>
      </c>
      <c r="C31" s="405"/>
      <c r="D31" s="404"/>
      <c r="E31" s="405"/>
      <c r="F31" s="404"/>
      <c r="G31" s="405"/>
      <c r="H31" s="404"/>
      <c r="I31" s="405"/>
      <c r="J31" s="404"/>
    </row>
    <row r="32" spans="2:16" ht="45" x14ac:dyDescent="0.25">
      <c r="B32" s="2" t="s">
        <v>110</v>
      </c>
      <c r="C32" s="405"/>
      <c r="D32" s="404"/>
      <c r="E32" s="405"/>
      <c r="F32" s="404"/>
      <c r="G32" s="405"/>
      <c r="H32" s="404"/>
      <c r="I32" s="405"/>
      <c r="J32" s="404"/>
    </row>
    <row r="33" spans="2:10" ht="30" x14ac:dyDescent="0.25">
      <c r="B33" s="2" t="s">
        <v>101</v>
      </c>
      <c r="C33" s="405"/>
      <c r="D33" s="404"/>
      <c r="E33" s="405"/>
      <c r="F33" s="404"/>
      <c r="G33" s="405"/>
      <c r="H33" s="404"/>
      <c r="I33" s="405"/>
      <c r="J33" s="404"/>
    </row>
    <row r="34" spans="2:10" ht="60" x14ac:dyDescent="0.25">
      <c r="B34" s="2" t="s">
        <v>290</v>
      </c>
      <c r="C34" s="405"/>
      <c r="D34" s="404"/>
      <c r="E34" s="405"/>
      <c r="F34" s="404"/>
      <c r="G34" s="404"/>
      <c r="H34" s="404"/>
      <c r="I34" s="404"/>
      <c r="J34" s="404"/>
    </row>
    <row r="35" spans="2:10" ht="47.25" x14ac:dyDescent="0.25">
      <c r="B35" s="6" t="s">
        <v>111</v>
      </c>
      <c r="C35" s="13">
        <f>SUM(C28:C34)</f>
        <v>0</v>
      </c>
      <c r="D35" s="7"/>
      <c r="E35" s="13">
        <f>SUM(E28:E34)</f>
        <v>0</v>
      </c>
      <c r="F35" s="7"/>
      <c r="G35" s="13">
        <f>SUM(G28:G34)</f>
        <v>0</v>
      </c>
      <c r="H35" s="14">
        <f>SUM(H28:H34)</f>
        <v>0</v>
      </c>
      <c r="I35" s="13">
        <f>SUM(I28:I34)</f>
        <v>0</v>
      </c>
      <c r="J35" s="14"/>
    </row>
    <row r="38" spans="2:10" ht="21" x14ac:dyDescent="0.35">
      <c r="B38" s="694" t="s">
        <v>112</v>
      </c>
      <c r="C38" s="694"/>
      <c r="D38" s="694"/>
      <c r="E38" s="694"/>
      <c r="F38" s="694"/>
      <c r="G38" s="694"/>
      <c r="H38" s="694"/>
      <c r="I38" s="694"/>
      <c r="J38" s="694"/>
    </row>
    <row r="39" spans="2:10" ht="21" x14ac:dyDescent="0.25">
      <c r="B39" s="34" t="s">
        <v>3</v>
      </c>
      <c r="C39" s="693" t="s">
        <v>113</v>
      </c>
      <c r="D39" s="693" t="s">
        <v>114</v>
      </c>
      <c r="E39" s="121" t="s">
        <v>115</v>
      </c>
      <c r="F39" s="121" t="s">
        <v>116</v>
      </c>
      <c r="G39" s="693" t="s">
        <v>117</v>
      </c>
      <c r="H39" s="693" t="s">
        <v>118</v>
      </c>
      <c r="I39" s="693" t="s">
        <v>119</v>
      </c>
      <c r="J39" s="693" t="s">
        <v>120</v>
      </c>
    </row>
    <row r="40" spans="2:10" x14ac:dyDescent="0.25">
      <c r="B40" s="121" t="s">
        <v>121</v>
      </c>
      <c r="C40" s="693"/>
      <c r="D40" s="693"/>
      <c r="E40" s="121" t="s">
        <v>122</v>
      </c>
      <c r="F40" s="121" t="s">
        <v>122</v>
      </c>
      <c r="G40" s="693"/>
      <c r="H40" s="693"/>
      <c r="I40" s="693"/>
      <c r="J40" s="693"/>
    </row>
    <row r="41" spans="2:10" x14ac:dyDescent="0.25">
      <c r="B41" s="121" t="s">
        <v>43</v>
      </c>
      <c r="C41" s="114"/>
      <c r="D41" s="114"/>
      <c r="E41" s="114"/>
      <c r="F41" s="114"/>
      <c r="G41" s="114"/>
      <c r="H41" s="114"/>
      <c r="I41" s="114"/>
      <c r="J41" s="114"/>
    </row>
    <row r="42" spans="2:10" x14ac:dyDescent="0.25">
      <c r="B42" s="121" t="s">
        <v>44</v>
      </c>
      <c r="C42" s="114"/>
      <c r="D42" s="114"/>
      <c r="E42" s="114"/>
      <c r="F42" s="114"/>
      <c r="G42" s="114"/>
      <c r="H42" s="114"/>
      <c r="I42" s="114"/>
      <c r="J42" s="114"/>
    </row>
    <row r="43" spans="2:10" x14ac:dyDescent="0.25">
      <c r="B43" s="121" t="s">
        <v>123</v>
      </c>
      <c r="C43" s="114"/>
      <c r="D43" s="114"/>
      <c r="E43" s="114"/>
      <c r="F43" s="114"/>
      <c r="G43" s="114"/>
      <c r="H43" s="114"/>
      <c r="I43" s="114"/>
      <c r="J43" s="114"/>
    </row>
    <row r="44" spans="2:10" ht="30" x14ac:dyDescent="0.25">
      <c r="B44" s="121" t="s">
        <v>124</v>
      </c>
      <c r="C44" s="114"/>
      <c r="D44" s="114"/>
      <c r="E44" s="114"/>
      <c r="F44" s="114"/>
      <c r="G44" s="114"/>
      <c r="H44" s="114"/>
      <c r="I44" s="114"/>
      <c r="J44" s="114"/>
    </row>
    <row r="45" spans="2:10" x14ac:dyDescent="0.25">
      <c r="B45" s="121" t="s">
        <v>125</v>
      </c>
      <c r="C45" s="114"/>
      <c r="D45" s="114"/>
      <c r="E45" s="114"/>
      <c r="F45" s="114"/>
      <c r="G45" s="114"/>
      <c r="H45" s="114"/>
      <c r="I45" s="114"/>
      <c r="J45" s="114"/>
    </row>
    <row r="46" spans="2:10" ht="21" x14ac:dyDescent="0.25">
      <c r="B46" s="34" t="s">
        <v>4</v>
      </c>
      <c r="C46" s="693" t="s">
        <v>113</v>
      </c>
      <c r="D46" s="693" t="s">
        <v>114</v>
      </c>
      <c r="E46" s="121" t="s">
        <v>115</v>
      </c>
      <c r="F46" s="121" t="s">
        <v>116</v>
      </c>
      <c r="G46" s="693" t="s">
        <v>117</v>
      </c>
      <c r="H46" s="693" t="s">
        <v>118</v>
      </c>
      <c r="I46" s="693" t="s">
        <v>119</v>
      </c>
      <c r="J46" s="693" t="s">
        <v>120</v>
      </c>
    </row>
    <row r="47" spans="2:10" x14ac:dyDescent="0.25">
      <c r="B47" s="121" t="s">
        <v>121</v>
      </c>
      <c r="C47" s="693"/>
      <c r="D47" s="693"/>
      <c r="E47" s="121" t="s">
        <v>122</v>
      </c>
      <c r="F47" s="121" t="s">
        <v>122</v>
      </c>
      <c r="G47" s="693"/>
      <c r="H47" s="693"/>
      <c r="I47" s="693"/>
      <c r="J47" s="693"/>
    </row>
    <row r="48" spans="2:10" x14ac:dyDescent="0.25">
      <c r="B48" s="121" t="s">
        <v>43</v>
      </c>
      <c r="C48" s="114"/>
      <c r="D48" s="114"/>
      <c r="E48" s="114"/>
      <c r="F48" s="114"/>
      <c r="G48" s="114"/>
      <c r="H48" s="114"/>
      <c r="I48" s="114"/>
      <c r="J48" s="114"/>
    </row>
    <row r="49" spans="2:10" x14ac:dyDescent="0.25">
      <c r="B49" s="121" t="s">
        <v>44</v>
      </c>
      <c r="C49" s="114"/>
      <c r="D49" s="114"/>
      <c r="E49" s="114"/>
      <c r="F49" s="114"/>
      <c r="G49" s="114"/>
      <c r="H49" s="114"/>
      <c r="I49" s="114"/>
      <c r="J49" s="114"/>
    </row>
    <row r="50" spans="2:10" x14ac:dyDescent="0.25">
      <c r="B50" s="121" t="s">
        <v>123</v>
      </c>
      <c r="C50" s="114"/>
      <c r="D50" s="114"/>
      <c r="E50" s="114"/>
      <c r="F50" s="114"/>
      <c r="G50" s="114"/>
      <c r="H50" s="114"/>
      <c r="I50" s="114"/>
      <c r="J50" s="114"/>
    </row>
    <row r="51" spans="2:10" ht="30" x14ac:dyDescent="0.25">
      <c r="B51" s="121" t="s">
        <v>124</v>
      </c>
      <c r="C51" s="114"/>
      <c r="D51" s="114"/>
      <c r="E51" s="114"/>
      <c r="F51" s="114"/>
      <c r="G51" s="114"/>
      <c r="H51" s="114"/>
      <c r="I51" s="114"/>
      <c r="J51" s="114"/>
    </row>
    <row r="52" spans="2:10" x14ac:dyDescent="0.25">
      <c r="B52" s="121" t="s">
        <v>125</v>
      </c>
      <c r="C52" s="114"/>
      <c r="D52" s="114"/>
      <c r="E52" s="114"/>
      <c r="F52" s="114"/>
      <c r="G52" s="114"/>
      <c r="H52" s="114"/>
      <c r="I52" s="114"/>
      <c r="J52" s="114"/>
    </row>
    <row r="53" spans="2:10" ht="21" x14ac:dyDescent="0.25">
      <c r="B53" s="34" t="s">
        <v>5</v>
      </c>
      <c r="C53" s="693" t="s">
        <v>113</v>
      </c>
      <c r="D53" s="693" t="s">
        <v>114</v>
      </c>
      <c r="E53" s="121" t="s">
        <v>115</v>
      </c>
      <c r="F53" s="121" t="s">
        <v>116</v>
      </c>
      <c r="G53" s="693" t="s">
        <v>117</v>
      </c>
      <c r="H53" s="693" t="s">
        <v>118</v>
      </c>
      <c r="I53" s="693" t="s">
        <v>119</v>
      </c>
      <c r="J53" s="693" t="s">
        <v>120</v>
      </c>
    </row>
    <row r="54" spans="2:10" x14ac:dyDescent="0.25">
      <c r="B54" s="121" t="s">
        <v>121</v>
      </c>
      <c r="C54" s="693"/>
      <c r="D54" s="693"/>
      <c r="E54" s="121" t="s">
        <v>122</v>
      </c>
      <c r="F54" s="121" t="s">
        <v>122</v>
      </c>
      <c r="G54" s="693"/>
      <c r="H54" s="693"/>
      <c r="I54" s="693"/>
      <c r="J54" s="693"/>
    </row>
    <row r="55" spans="2:10" x14ac:dyDescent="0.25">
      <c r="B55" s="121" t="s">
        <v>43</v>
      </c>
      <c r="C55" s="114"/>
      <c r="D55" s="114"/>
      <c r="E55" s="114"/>
      <c r="F55" s="114"/>
      <c r="G55" s="114"/>
      <c r="H55" s="114"/>
      <c r="I55" s="114"/>
      <c r="J55" s="114"/>
    </row>
    <row r="56" spans="2:10" x14ac:dyDescent="0.25">
      <c r="B56" s="121" t="s">
        <v>44</v>
      </c>
      <c r="C56" s="114"/>
      <c r="D56" s="114"/>
      <c r="E56" s="114"/>
      <c r="F56" s="114"/>
      <c r="G56" s="114"/>
      <c r="H56" s="114"/>
      <c r="I56" s="114"/>
      <c r="J56" s="114"/>
    </row>
    <row r="57" spans="2:10" x14ac:dyDescent="0.25">
      <c r="B57" s="121" t="s">
        <v>123</v>
      </c>
      <c r="C57" s="114"/>
      <c r="D57" s="114"/>
      <c r="E57" s="114"/>
      <c r="F57" s="114"/>
      <c r="G57" s="114"/>
      <c r="H57" s="114"/>
      <c r="I57" s="114"/>
      <c r="J57" s="114"/>
    </row>
    <row r="58" spans="2:10" ht="30" x14ac:dyDescent="0.25">
      <c r="B58" s="121" t="s">
        <v>124</v>
      </c>
      <c r="C58" s="114"/>
      <c r="D58" s="114"/>
      <c r="E58" s="114"/>
      <c r="F58" s="114"/>
      <c r="G58" s="114"/>
      <c r="H58" s="114"/>
      <c r="I58" s="114"/>
      <c r="J58" s="114"/>
    </row>
    <row r="59" spans="2:10" x14ac:dyDescent="0.25">
      <c r="B59" s="121" t="s">
        <v>125</v>
      </c>
      <c r="C59" s="114"/>
      <c r="D59" s="114"/>
      <c r="E59" s="114"/>
      <c r="F59" s="114"/>
      <c r="G59" s="114"/>
      <c r="H59" s="114"/>
      <c r="I59" s="114"/>
      <c r="J59" s="114"/>
    </row>
    <row r="60" spans="2:10" ht="21" x14ac:dyDescent="0.25">
      <c r="B60" s="34" t="s">
        <v>12</v>
      </c>
      <c r="C60" s="693" t="s">
        <v>113</v>
      </c>
      <c r="D60" s="693" t="s">
        <v>114</v>
      </c>
      <c r="E60" s="121" t="s">
        <v>115</v>
      </c>
      <c r="F60" s="121" t="s">
        <v>116</v>
      </c>
      <c r="G60" s="693" t="s">
        <v>117</v>
      </c>
      <c r="H60" s="693" t="s">
        <v>118</v>
      </c>
      <c r="I60" s="693" t="s">
        <v>119</v>
      </c>
      <c r="J60" s="693" t="s">
        <v>120</v>
      </c>
    </row>
    <row r="61" spans="2:10" x14ac:dyDescent="0.25">
      <c r="B61" s="121" t="s">
        <v>121</v>
      </c>
      <c r="C61" s="693"/>
      <c r="D61" s="693"/>
      <c r="E61" s="121" t="s">
        <v>122</v>
      </c>
      <c r="F61" s="121" t="s">
        <v>122</v>
      </c>
      <c r="G61" s="693"/>
      <c r="H61" s="693"/>
      <c r="I61" s="693"/>
      <c r="J61" s="693"/>
    </row>
    <row r="62" spans="2:10" x14ac:dyDescent="0.25">
      <c r="B62" s="121" t="s">
        <v>43</v>
      </c>
      <c r="C62" s="114"/>
      <c r="D62" s="114"/>
      <c r="E62" s="114"/>
      <c r="F62" s="114"/>
      <c r="G62" s="114"/>
      <c r="H62" s="114"/>
      <c r="I62" s="114"/>
      <c r="J62" s="114"/>
    </row>
    <row r="63" spans="2:10" x14ac:dyDescent="0.25">
      <c r="B63" s="121" t="s">
        <v>44</v>
      </c>
      <c r="C63" s="114"/>
      <c r="D63" s="114"/>
      <c r="E63" s="114"/>
      <c r="F63" s="114"/>
      <c r="G63" s="114"/>
      <c r="H63" s="114"/>
      <c r="I63" s="114"/>
      <c r="J63" s="114"/>
    </row>
    <row r="64" spans="2:10" x14ac:dyDescent="0.25">
      <c r="B64" s="121" t="s">
        <v>123</v>
      </c>
      <c r="C64" s="114"/>
      <c r="D64" s="114"/>
      <c r="E64" s="114"/>
      <c r="F64" s="114"/>
      <c r="G64" s="114"/>
      <c r="H64" s="114"/>
      <c r="I64" s="114"/>
      <c r="J64" s="114"/>
    </row>
    <row r="65" spans="2:10" ht="30" x14ac:dyDescent="0.25">
      <c r="B65" s="121" t="s">
        <v>124</v>
      </c>
      <c r="C65" s="114"/>
      <c r="D65" s="114"/>
      <c r="E65" s="114"/>
      <c r="F65" s="114"/>
      <c r="G65" s="114"/>
      <c r="H65" s="114"/>
      <c r="I65" s="114"/>
      <c r="J65" s="114"/>
    </row>
    <row r="66" spans="2:10" x14ac:dyDescent="0.25">
      <c r="B66" s="121" t="s">
        <v>125</v>
      </c>
      <c r="C66" s="114"/>
      <c r="D66" s="114"/>
      <c r="E66" s="114"/>
      <c r="F66" s="114"/>
      <c r="G66" s="114"/>
      <c r="H66" s="114"/>
      <c r="I66" s="114"/>
      <c r="J66" s="114"/>
    </row>
  </sheetData>
  <sheetProtection algorithmName="SHA-512" hashValue="nyaCfs5w7N4Sj2y7KD4qbS6dNKmDQBVqMp96uvXAqiGIP8D/W2DQp46YCuQ9lugFcg5urNi76d5KI5ZmOagixA==" saltValue="nT7gJmSuiuhhGdJF+xHyrg==" spinCount="100000" sheet="1" objects="1" scenarios="1"/>
  <mergeCells count="40">
    <mergeCell ref="A1:D1"/>
    <mergeCell ref="B17:B19"/>
    <mergeCell ref="B20:B22"/>
    <mergeCell ref="B2:P2"/>
    <mergeCell ref="B10:C10"/>
    <mergeCell ref="B11:C11"/>
    <mergeCell ref="B12:C12"/>
    <mergeCell ref="B9:C9"/>
    <mergeCell ref="B8:C8"/>
    <mergeCell ref="B25:J25"/>
    <mergeCell ref="B26:B27"/>
    <mergeCell ref="C26:D26"/>
    <mergeCell ref="E26:F26"/>
    <mergeCell ref="G26:H26"/>
    <mergeCell ref="I26:J26"/>
    <mergeCell ref="J46:J47"/>
    <mergeCell ref="B38:J38"/>
    <mergeCell ref="C39:C40"/>
    <mergeCell ref="D39:D40"/>
    <mergeCell ref="G39:G40"/>
    <mergeCell ref="H39:H40"/>
    <mergeCell ref="I39:I40"/>
    <mergeCell ref="J39:J40"/>
    <mergeCell ref="C46:C47"/>
    <mergeCell ref="D46:D47"/>
    <mergeCell ref="G46:G47"/>
    <mergeCell ref="H46:H47"/>
    <mergeCell ref="I46:I47"/>
    <mergeCell ref="J60:J61"/>
    <mergeCell ref="C53:C54"/>
    <mergeCell ref="D53:D54"/>
    <mergeCell ref="G53:G54"/>
    <mergeCell ref="H53:H54"/>
    <mergeCell ref="I53:I54"/>
    <mergeCell ref="J53:J54"/>
    <mergeCell ref="C60:C61"/>
    <mergeCell ref="D60:D61"/>
    <mergeCell ref="G60:G61"/>
    <mergeCell ref="H60:H61"/>
    <mergeCell ref="I60:I61"/>
  </mergeCells>
  <dataValidations disablePrompts="1" count="1">
    <dataValidation type="list" allowBlank="1" showInputMessage="1" showErrorMessage="1" promptTitle="Sélectionnez une sous-opération " prompt="Cliquez sur le menu déroulant" sqref="C17:C22" xr:uid="{A465EE62-05FA-45B4-A879-859EB54F9B51}">
      <formula1>"Projets groupes opérationnels , Création groupes opérationnels , Diffusion projet"</formula1>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28921B-9225-4E4E-AD81-D8DD8263537E}">
  <sheetPr>
    <tabColor theme="5" tint="0.39997558519241921"/>
  </sheetPr>
  <dimension ref="A1:Q65"/>
  <sheetViews>
    <sheetView showGridLines="0" zoomScale="80" zoomScaleNormal="80" workbookViewId="0">
      <selection activeCell="B8" sqref="B8:C8"/>
    </sheetView>
  </sheetViews>
  <sheetFormatPr baseColWidth="10" defaultRowHeight="15" x14ac:dyDescent="0.25"/>
  <cols>
    <col min="1" max="1" width="13.85546875" style="129" customWidth="1"/>
    <col min="2" max="2" width="17.28515625" style="129" customWidth="1"/>
    <col min="3" max="3" width="21" style="129" bestFit="1" customWidth="1"/>
    <col min="4" max="4" width="26.140625" style="129" bestFit="1" customWidth="1"/>
    <col min="5" max="5" width="69.140625" style="129" customWidth="1"/>
    <col min="6" max="6" width="25.85546875" style="129" customWidth="1"/>
    <col min="7" max="7" width="22.140625" style="129" bestFit="1" customWidth="1"/>
    <col min="8" max="8" width="18.42578125" style="129" bestFit="1" customWidth="1"/>
    <col min="9" max="9" width="26.140625" style="129" bestFit="1" customWidth="1"/>
    <col min="10" max="10" width="25.7109375" style="129" bestFit="1" customWidth="1"/>
    <col min="11" max="11" width="26.28515625" style="129" bestFit="1" customWidth="1"/>
    <col min="12" max="12" width="19.140625" style="129" bestFit="1" customWidth="1"/>
    <col min="13" max="14" width="24.7109375" style="129" bestFit="1" customWidth="1"/>
    <col min="15" max="15" width="20.42578125" style="129" bestFit="1" customWidth="1"/>
    <col min="16" max="16" width="21.28515625" style="129" bestFit="1" customWidth="1"/>
    <col min="17" max="16384" width="11.42578125" style="129"/>
  </cols>
  <sheetData>
    <row r="1" spans="1:17" x14ac:dyDescent="0.25">
      <c r="A1" s="722" t="s">
        <v>344</v>
      </c>
      <c r="B1" s="722"/>
      <c r="C1" s="722"/>
      <c r="D1" s="722"/>
    </row>
    <row r="2" spans="1:17" ht="21.75" thickBot="1" x14ac:dyDescent="0.3">
      <c r="B2" s="737" t="s">
        <v>337</v>
      </c>
      <c r="C2" s="737"/>
      <c r="D2" s="737"/>
      <c r="E2" s="737"/>
      <c r="F2" s="737"/>
      <c r="G2" s="737"/>
      <c r="H2" s="737"/>
      <c r="I2" s="737"/>
      <c r="J2" s="737"/>
      <c r="K2" s="737"/>
      <c r="L2" s="737"/>
      <c r="M2" s="737"/>
      <c r="N2" s="737"/>
      <c r="O2" s="737"/>
      <c r="P2" s="737"/>
      <c r="Q2" s="737"/>
    </row>
    <row r="3" spans="1:17" ht="19.5" thickBot="1" x14ac:dyDescent="0.3">
      <c r="B3" s="729" t="s">
        <v>77</v>
      </c>
      <c r="C3" s="730"/>
      <c r="D3" s="406" t="s">
        <v>78</v>
      </c>
      <c r="E3" s="406" t="s">
        <v>339</v>
      </c>
    </row>
    <row r="4" spans="1:17" ht="18.75" x14ac:dyDescent="0.25">
      <c r="B4" s="731" t="s">
        <v>79</v>
      </c>
      <c r="C4" s="732"/>
      <c r="D4" s="407">
        <f>C33</f>
        <v>0</v>
      </c>
      <c r="E4" s="407">
        <f>'Syn dep bénéficiare'!D4-'Syn dep instructeur'!D4</f>
        <v>0</v>
      </c>
    </row>
    <row r="5" spans="1:17" ht="18.95" customHeight="1" thickBot="1" x14ac:dyDescent="0.3">
      <c r="B5" s="733" t="s">
        <v>80</v>
      </c>
      <c r="C5" s="734"/>
      <c r="D5" s="408">
        <f>D33</f>
        <v>0</v>
      </c>
      <c r="E5" s="407">
        <f>'Syn dep bénéficiare'!D5-'Syn dep instructeur'!D5</f>
        <v>0</v>
      </c>
    </row>
    <row r="6" spans="1:17" ht="19.5" thickBot="1" x14ac:dyDescent="0.3">
      <c r="B6" s="729" t="s">
        <v>81</v>
      </c>
      <c r="C6" s="730"/>
      <c r="D6" s="409">
        <f>D4+D5</f>
        <v>0</v>
      </c>
      <c r="E6" s="409">
        <f>SUM(E4:E5)</f>
        <v>0</v>
      </c>
    </row>
    <row r="7" spans="1:17" ht="57.75" customHeight="1" thickBot="1" x14ac:dyDescent="0.35">
      <c r="B7" s="735" t="s">
        <v>336</v>
      </c>
      <c r="C7" s="736"/>
      <c r="D7" s="410">
        <f>'A- Ressources prévisionnelles'!L69</f>
        <v>0</v>
      </c>
      <c r="E7" s="411">
        <f>'A- Ressources prévisionnelles'!L69</f>
        <v>0</v>
      </c>
    </row>
    <row r="8" spans="1:17" ht="84" customHeight="1" x14ac:dyDescent="0.25">
      <c r="B8" s="723" t="s">
        <v>338</v>
      </c>
      <c r="C8" s="724"/>
      <c r="D8" s="412">
        <f>I22</f>
        <v>0</v>
      </c>
      <c r="E8" s="412">
        <f>'Syn dep bénéficiare'!D9-'Syn dep instructeur'!D8</f>
        <v>0</v>
      </c>
    </row>
    <row r="9" spans="1:17" ht="55.5" customHeight="1" x14ac:dyDescent="0.25">
      <c r="B9" s="725" t="s">
        <v>85</v>
      </c>
      <c r="C9" s="726"/>
      <c r="D9" s="413">
        <f>K22</f>
        <v>0</v>
      </c>
      <c r="E9" s="414">
        <f>'Syn dep bénéficiare'!D10-'Syn dep instructeur'!D9</f>
        <v>0</v>
      </c>
    </row>
    <row r="10" spans="1:17" ht="15.75" x14ac:dyDescent="0.25">
      <c r="B10" s="725" t="s">
        <v>86</v>
      </c>
      <c r="C10" s="726"/>
      <c r="D10" s="413">
        <f>M22</f>
        <v>0</v>
      </c>
      <c r="E10" s="414">
        <f>'Syn dep bénéficiare'!D11-'Syn dep instructeur'!D10</f>
        <v>0</v>
      </c>
    </row>
    <row r="11" spans="1:17" ht="16.5" thickBot="1" x14ac:dyDescent="0.3">
      <c r="B11" s="727" t="s">
        <v>87</v>
      </c>
      <c r="C11" s="728"/>
      <c r="D11" s="415">
        <f>O22</f>
        <v>0</v>
      </c>
      <c r="E11" s="416">
        <f>'Syn dep bénéficiare'!D12-'Syn dep instructeur'!D11</f>
        <v>0</v>
      </c>
    </row>
    <row r="13" spans="1:17" ht="18.75" thickBot="1" x14ac:dyDescent="0.3">
      <c r="B13" s="300" t="s">
        <v>88</v>
      </c>
    </row>
    <row r="14" spans="1:17" ht="45" x14ac:dyDescent="0.25">
      <c r="B14" s="417" t="s">
        <v>347</v>
      </c>
      <c r="C14" s="418" t="s">
        <v>131</v>
      </c>
      <c r="D14" s="418" t="s">
        <v>350</v>
      </c>
      <c r="E14" s="418" t="s">
        <v>340</v>
      </c>
      <c r="F14" s="418" t="s">
        <v>355</v>
      </c>
      <c r="G14" s="418" t="s">
        <v>341</v>
      </c>
      <c r="H14" s="418" t="s">
        <v>342</v>
      </c>
      <c r="I14" s="418" t="s">
        <v>343</v>
      </c>
      <c r="J14" s="418" t="s">
        <v>89</v>
      </c>
      <c r="K14" s="418" t="s">
        <v>90</v>
      </c>
      <c r="L14" s="418" t="s">
        <v>91</v>
      </c>
      <c r="M14" s="418" t="s">
        <v>92</v>
      </c>
      <c r="N14" s="418" t="s">
        <v>93</v>
      </c>
      <c r="O14" s="418" t="s">
        <v>356</v>
      </c>
      <c r="P14" s="419" t="s">
        <v>94</v>
      </c>
    </row>
    <row r="15" spans="1:17" ht="270.75" thickBot="1" x14ac:dyDescent="0.3">
      <c r="B15" s="420"/>
      <c r="C15" s="421" t="s">
        <v>346</v>
      </c>
      <c r="D15" s="421"/>
      <c r="E15" s="421" t="s">
        <v>95</v>
      </c>
      <c r="F15" s="421"/>
      <c r="G15" s="421" t="s">
        <v>345</v>
      </c>
      <c r="H15" s="422" t="s">
        <v>96</v>
      </c>
      <c r="I15" s="421" t="s">
        <v>97</v>
      </c>
      <c r="J15" s="421" t="s">
        <v>98</v>
      </c>
      <c r="K15" s="421" t="s">
        <v>99</v>
      </c>
      <c r="L15" s="421"/>
      <c r="M15" s="421" t="s">
        <v>100</v>
      </c>
      <c r="N15" s="421" t="s">
        <v>100</v>
      </c>
      <c r="O15" s="421"/>
      <c r="P15" s="423"/>
    </row>
    <row r="16" spans="1:17" ht="26.45" customHeight="1" x14ac:dyDescent="0.25">
      <c r="B16" s="715" t="s">
        <v>348</v>
      </c>
      <c r="C16" s="424"/>
      <c r="D16" s="425">
        <f>SUMIFS('1.1 Frais personnel'!AA10:AA34,'1.1 Frais personnel'!Q10:Q34,'Syn dep instructeur'!C16,'1.1 Frais personnel'!U10:U34,"Oui")+SUMIFS(' 1.2 Prestation &amp; achat'!AH14:AH33,' 1.2 Prestation &amp; achat'!Y14:Y33,'Syn dep instructeur'!C16,' 1.2 Prestation &amp; achat'!AA14:AA33,"Oui")+SUMIFS(' 1.2 Prestation &amp; achat'!AH43:AH62,' 1.2 Prestation &amp; achat'!Y43:Y62,'Syn dep instructeur'!C16,' 1.2 Prestation &amp; achat'!AA43:AA62,"Oui")+SUMIFS('1.3 Déplacement hébergement'!AH13:AH28,'1.3 Déplacement hébergement'!Y13:Y28,'Syn dep instructeur'!C16,'1.3 Déplacement hébergement'!AA13:AA28,"Oui")+SUMIFS('1.4  Contribution en nature'!AH11:AH26,'1.4  Contribution en nature'!Y11:Y26,'Syn dep instructeur'!C16,'1.4  Contribution en nature'!AA11:AA26,"Oui")+SUMIFS('1.5 Coûts participation agricu'!AD11:AD30,'1.5 Coûts participation agricu'!S11:S30,'Syn dep instructeur'!C16)+SUMIFS('1.6 Amortissements'!X11:X25,'1.6 Amortissements'!O11:O25,'Syn dep instructeur'!C16)</f>
        <v>0</v>
      </c>
      <c r="E16" s="426"/>
      <c r="F16" s="427" t="e">
        <f>E16/D16</f>
        <v>#DIV/0!</v>
      </c>
      <c r="G16" s="426"/>
      <c r="H16" s="428" t="str">
        <f>IF(D16&gt;1000000,"Plafond non respecté","Plafond respecté")</f>
        <v>Plafond respecté</v>
      </c>
      <c r="I16" s="429">
        <f>IF(G16&gt;1000000,1000000,(IF(G16&lt;H16,0,IF(ISBLANK(E16),F16*C16,F16*E16))))</f>
        <v>0</v>
      </c>
      <c r="J16" s="426"/>
      <c r="K16" s="429">
        <f>ROUNDDOWN(J16*I16,2)</f>
        <v>0</v>
      </c>
      <c r="L16" s="427" t="e">
        <f>K16/D16</f>
        <v>#DIV/0!</v>
      </c>
      <c r="M16" s="429">
        <f>IF(E16=100%, ROUNDDOWN(I16-K16,2),ROUNDDOWN((I16-K16)*(1-E16/100),2))</f>
        <v>0</v>
      </c>
      <c r="N16" s="427" t="e">
        <f>M16/D16</f>
        <v>#DIV/0!</v>
      </c>
      <c r="O16" s="430">
        <f>D16-(K16+M16)</f>
        <v>0</v>
      </c>
      <c r="P16" s="431" t="e">
        <f>O16/D16</f>
        <v>#DIV/0!</v>
      </c>
    </row>
    <row r="17" spans="2:16" ht="87" customHeight="1" x14ac:dyDescent="0.25">
      <c r="B17" s="716"/>
      <c r="C17" s="253"/>
      <c r="D17" s="432">
        <f>SUMIFS('1.1 Frais personnel'!AA10:AA34,'1.1 Frais personnel'!Q10:Q34,'Syn dep instructeur'!C17,'1.1 Frais personnel'!U10:U34,"Oui")+SUMIFS(' 1.2 Prestation &amp; achat'!AH14:AH33,' 1.2 Prestation &amp; achat'!Y14:Y33,'Syn dep instructeur'!C17,' 1.2 Prestation &amp; achat'!AA14:AA33,"Oui")+SUMIFS(' 1.2 Prestation &amp; achat'!AH43:AH62,' 1.2 Prestation &amp; achat'!Y43:Y62,'Syn dep instructeur'!C17,' 1.2 Prestation &amp; achat'!AA43:AA62,"Oui")+SUMIFS('1.3 Déplacement hébergement'!AH13:AH28,'1.3 Déplacement hébergement'!Y13:Y28,'Syn dep instructeur'!C17,'1.3 Déplacement hébergement'!AA13:AA28,"Oui")+SUMIFS('1.4  Contribution en nature'!AH11:AH26,'1.4  Contribution en nature'!Y11:Y26,'Syn dep instructeur'!C17,'1.4  Contribution en nature'!AA11:AA26,"Oui")+SUMIFS('1.5 Coûts participation agricu'!AD11:AD30,'1.5 Coûts participation agricu'!S11:S30,'Syn dep instructeur'!C17)+SUMIFS('1.6 Amortissements'!X11:X25,'1.6 Amortissements'!O11:O25,'Syn dep instructeur'!C17)</f>
        <v>0</v>
      </c>
      <c r="E17" s="319"/>
      <c r="F17" s="433" t="e">
        <f t="shared" ref="F17:F21" si="0">E17/D17</f>
        <v>#DIV/0!</v>
      </c>
      <c r="G17" s="319"/>
      <c r="H17" s="434" t="str">
        <f t="shared" ref="H17:H22" si="1">IF(D17&gt;1000000,"Plafond non respecté","Plafond respecté")</f>
        <v>Plafond respecté</v>
      </c>
      <c r="I17" s="435">
        <f t="shared" ref="I17:I21" si="2">IF(G17&gt;1000000,1000000,(IF(G17&lt;H17,0,IF(ISBLANK(E17),F17*C17,F17*E17))))</f>
        <v>0</v>
      </c>
      <c r="J17" s="319"/>
      <c r="K17" s="435">
        <f t="shared" ref="K17:K21" si="3">ROUNDDOWN(J17*I17,2)</f>
        <v>0</v>
      </c>
      <c r="L17" s="433" t="e">
        <f t="shared" ref="L17:L22" si="4">K17/D17</f>
        <v>#DIV/0!</v>
      </c>
      <c r="M17" s="435">
        <f t="shared" ref="M17:M21" si="5">IF(E17=100%, ROUNDDOWN(I17-K17,2),ROUNDDOWN((I17-K17)*(1-E17/100),2))</f>
        <v>0</v>
      </c>
      <c r="N17" s="433" t="e">
        <f t="shared" ref="N17:N22" si="6">M17/D17</f>
        <v>#DIV/0!</v>
      </c>
      <c r="O17" s="436">
        <f t="shared" ref="O17:O21" si="7">D17-(K17+M17)</f>
        <v>0</v>
      </c>
      <c r="P17" s="437" t="e">
        <f t="shared" ref="P17:P21" si="8">O17/D17</f>
        <v>#DIV/0!</v>
      </c>
    </row>
    <row r="18" spans="2:16" ht="15.75" thickBot="1" x14ac:dyDescent="0.3">
      <c r="B18" s="717"/>
      <c r="C18" s="232"/>
      <c r="D18" s="438">
        <f>SUMIFS('1.1 Frais personnel'!AA10:AA34,'1.1 Frais personnel'!Q10:Q34,'Syn dep instructeur'!C18,'1.1 Frais personnel'!U10:U34,"Oui")+SUMIFS(' 1.2 Prestation &amp; achat'!AH14:AH33,' 1.2 Prestation &amp; achat'!Y14:Y33,'Syn dep instructeur'!C18,' 1.2 Prestation &amp; achat'!AA14:AA33,"Oui")+SUMIFS(' 1.2 Prestation &amp; achat'!AH43:AH62,' 1.2 Prestation &amp; achat'!Y43:Y62,'Syn dep instructeur'!C18,' 1.2 Prestation &amp; achat'!AA43:AA62,"Oui")+SUMIFS('1.3 Déplacement hébergement'!AH13:AH28,'1.3 Déplacement hébergement'!Y13:Y28,'Syn dep instructeur'!C18,'1.3 Déplacement hébergement'!AA13:AA28,"Oui")+SUMIFS('1.4  Contribution en nature'!AH11:AH26,'1.4  Contribution en nature'!Y11:Y26,'Syn dep instructeur'!C18,'1.4  Contribution en nature'!AA11:AA26,"Oui")+SUMIFS('1.5 Coûts participation agricu'!AD11:AD30,'1.5 Coûts participation agricu'!S11:S30,'Syn dep instructeur'!C18)+SUMIFS('1.6 Amortissements'!X11:X25,'1.6 Amortissements'!O11:O25,'Syn dep instructeur'!C18)</f>
        <v>0</v>
      </c>
      <c r="E18" s="439"/>
      <c r="F18" s="440" t="e">
        <f t="shared" si="0"/>
        <v>#DIV/0!</v>
      </c>
      <c r="G18" s="439"/>
      <c r="H18" s="441" t="str">
        <f t="shared" si="1"/>
        <v>Plafond respecté</v>
      </c>
      <c r="I18" s="442">
        <f t="shared" si="2"/>
        <v>0</v>
      </c>
      <c r="J18" s="439"/>
      <c r="K18" s="442">
        <f t="shared" si="3"/>
        <v>0</v>
      </c>
      <c r="L18" s="440" t="e">
        <f t="shared" si="4"/>
        <v>#DIV/0!</v>
      </c>
      <c r="M18" s="442">
        <f t="shared" si="5"/>
        <v>0</v>
      </c>
      <c r="N18" s="440" t="e">
        <f t="shared" si="6"/>
        <v>#DIV/0!</v>
      </c>
      <c r="O18" s="443">
        <f t="shared" si="7"/>
        <v>0</v>
      </c>
      <c r="P18" s="444" t="e">
        <f t="shared" si="8"/>
        <v>#DIV/0!</v>
      </c>
    </row>
    <row r="19" spans="2:16" x14ac:dyDescent="0.25">
      <c r="B19" s="715" t="s">
        <v>349</v>
      </c>
      <c r="C19" s="424"/>
      <c r="D19" s="425">
        <f>SUMIFS('1.1 Frais personnel'!AA10:AA34,'1.1 Frais personnel'!Q10:Q34,'Syn dep instructeur'!C19,'1.1 Frais personnel'!U10:U34,"Non")+SUMIFS(' 1.2 Prestation &amp; achat'!AH14:AH33,' 1.2 Prestation &amp; achat'!Y14:Y33,'Syn dep instructeur'!C19,' 1.2 Prestation &amp; achat'!AA14:AA33,"Non")+SUMIFS(' 1.2 Prestation &amp; achat'!AH43:AH62,' 1.2 Prestation &amp; achat'!Y43:Y62,'Syn dep instructeur'!C19,' 1.2 Prestation &amp; achat'!AA43:AA62,"Non")+SUMIFS('1.3 Déplacement hébergement'!AH13:AH28,'1.3 Déplacement hébergement'!Y13:Y28,'Syn dep instructeur'!C19,'1.3 Déplacement hébergement'!AA13:AA28,"Non")+SUMIFS('1.4  Contribution en nature'!AH11:AH26,'1.4  Contribution en nature'!Y11:Y26,'Syn dep instructeur'!C19,'1.4  Contribution en nature'!AA11:AA26,"Non")+SUMIFS('1.5 Coûts participation agricu'!AD11:AD30,'1.5 Coûts participation agricu'!S11:S30,'Syn dep instructeur'!C19)+SUMIFS('1.6 Amortissements'!X11:X25,'1.6 Amortissements'!O11:O25,'Syn dep instructeur'!C19)</f>
        <v>0</v>
      </c>
      <c r="E19" s="426"/>
      <c r="F19" s="427" t="e">
        <f t="shared" si="0"/>
        <v>#DIV/0!</v>
      </c>
      <c r="G19" s="426"/>
      <c r="H19" s="428" t="str">
        <f t="shared" si="1"/>
        <v>Plafond respecté</v>
      </c>
      <c r="I19" s="429">
        <f t="shared" si="2"/>
        <v>0</v>
      </c>
      <c r="J19" s="426"/>
      <c r="K19" s="429">
        <f t="shared" si="3"/>
        <v>0</v>
      </c>
      <c r="L19" s="427" t="e">
        <f t="shared" si="4"/>
        <v>#DIV/0!</v>
      </c>
      <c r="M19" s="429">
        <f t="shared" si="5"/>
        <v>0</v>
      </c>
      <c r="N19" s="427" t="e">
        <f t="shared" si="6"/>
        <v>#DIV/0!</v>
      </c>
      <c r="O19" s="430">
        <f t="shared" si="7"/>
        <v>0</v>
      </c>
      <c r="P19" s="431" t="e">
        <f t="shared" si="8"/>
        <v>#DIV/0!</v>
      </c>
    </row>
    <row r="20" spans="2:16" x14ac:dyDescent="0.25">
      <c r="B20" s="716"/>
      <c r="C20" s="253"/>
      <c r="D20" s="432">
        <f>SUMIFS('1.1 Frais personnel'!AA10:AA34,'1.1 Frais personnel'!Q10:Q34,'Syn dep instructeur'!C20,'1.1 Frais personnel'!U10:U34,"Non")+SUMIFS(' 1.2 Prestation &amp; achat'!AH14:AH33,' 1.2 Prestation &amp; achat'!Y14:Y33,'Syn dep instructeur'!C20,' 1.2 Prestation &amp; achat'!AA14:AA33,"Non")+SUMIFS(' 1.2 Prestation &amp; achat'!AH43:AH62,' 1.2 Prestation &amp; achat'!Y43:Y62,'Syn dep instructeur'!C20,' 1.2 Prestation &amp; achat'!AA43:AA62,"Non")+SUMIFS('1.3 Déplacement hébergement'!AH13:AH28,'1.3 Déplacement hébergement'!Y13:Y28,'Syn dep instructeur'!C20,'1.3 Déplacement hébergement'!AA13:AA28,"Non")+SUMIFS('1.4  Contribution en nature'!AH11:AH26,'1.4  Contribution en nature'!Y11:Y26,'Syn dep instructeur'!C20,'1.4  Contribution en nature'!AA11:AA26,"Non")+SUMIFS('1.5 Coûts participation agricu'!AD11:AD30,'1.5 Coûts participation agricu'!S11:S30,'Syn dep instructeur'!C20)+SUMIFS('1.6 Amortissements'!X11:X25,'1.6 Amortissements'!O11:O25,'Syn dep instructeur'!C20)</f>
        <v>0</v>
      </c>
      <c r="E20" s="319"/>
      <c r="F20" s="433" t="e">
        <f t="shared" si="0"/>
        <v>#DIV/0!</v>
      </c>
      <c r="G20" s="319"/>
      <c r="H20" s="434" t="str">
        <f t="shared" si="1"/>
        <v>Plafond respecté</v>
      </c>
      <c r="I20" s="435">
        <f t="shared" si="2"/>
        <v>0</v>
      </c>
      <c r="J20" s="319"/>
      <c r="K20" s="435">
        <f t="shared" si="3"/>
        <v>0</v>
      </c>
      <c r="L20" s="433" t="e">
        <f t="shared" si="4"/>
        <v>#DIV/0!</v>
      </c>
      <c r="M20" s="435">
        <f t="shared" si="5"/>
        <v>0</v>
      </c>
      <c r="N20" s="433" t="e">
        <f t="shared" si="6"/>
        <v>#DIV/0!</v>
      </c>
      <c r="O20" s="436">
        <f t="shared" si="7"/>
        <v>0</v>
      </c>
      <c r="P20" s="437" t="e">
        <f t="shared" si="8"/>
        <v>#DIV/0!</v>
      </c>
    </row>
    <row r="21" spans="2:16" ht="15.75" thickBot="1" x14ac:dyDescent="0.3">
      <c r="B21" s="717"/>
      <c r="C21" s="232"/>
      <c r="D21" s="438">
        <f>SUMIFS('1.1 Frais personnel'!AA10:AA34,'1.1 Frais personnel'!Q10:Q34,'Syn dep instructeur'!C21,'1.1 Frais personnel'!U10:U34,"Non")+SUMIFS(' 1.2 Prestation &amp; achat'!AH14:AH33,' 1.2 Prestation &amp; achat'!Y14:Y33,'Syn dep instructeur'!C21,' 1.2 Prestation &amp; achat'!AA14:AA33,"Non")+SUMIFS(' 1.2 Prestation &amp; achat'!AH43:AH62,' 1.2 Prestation &amp; achat'!Y43:Y62,'Syn dep instructeur'!C21,' 1.2 Prestation &amp; achat'!AA43:AA62,"Non")+SUMIFS('1.3 Déplacement hébergement'!AH13:AH28,'1.3 Déplacement hébergement'!Y13:Y28,'Syn dep instructeur'!C21,'1.3 Déplacement hébergement'!AA13:AA28,"Non")+SUMIFS('1.4  Contribution en nature'!AH11:AH26,'1.4  Contribution en nature'!Y11:Y26,'Syn dep instructeur'!C21,'1.4  Contribution en nature'!AA11:AA26,"Non")+SUMIFS('1.5 Coûts participation agricu'!AD11:AD30,'1.5 Coûts participation agricu'!S11:S30,'Syn dep instructeur'!C21)+SUMIFS('1.6 Amortissements'!X11:X25,'1.6 Amortissements'!O11:O25,'Syn dep instructeur'!C21)</f>
        <v>0</v>
      </c>
      <c r="E21" s="439"/>
      <c r="F21" s="440" t="e">
        <f t="shared" si="0"/>
        <v>#DIV/0!</v>
      </c>
      <c r="G21" s="439"/>
      <c r="H21" s="441" t="str">
        <f t="shared" si="1"/>
        <v>Plafond respecté</v>
      </c>
      <c r="I21" s="442">
        <f t="shared" si="2"/>
        <v>0</v>
      </c>
      <c r="J21" s="439"/>
      <c r="K21" s="442">
        <f t="shared" si="3"/>
        <v>0</v>
      </c>
      <c r="L21" s="440" t="e">
        <f t="shared" si="4"/>
        <v>#DIV/0!</v>
      </c>
      <c r="M21" s="442">
        <f t="shared" si="5"/>
        <v>0</v>
      </c>
      <c r="N21" s="440" t="e">
        <f t="shared" si="6"/>
        <v>#DIV/0!</v>
      </c>
      <c r="O21" s="443">
        <f t="shared" si="7"/>
        <v>0</v>
      </c>
      <c r="P21" s="444" t="e">
        <f t="shared" si="8"/>
        <v>#DIV/0!</v>
      </c>
    </row>
    <row r="22" spans="2:16" ht="15.75" thickBot="1" x14ac:dyDescent="0.3">
      <c r="E22" s="458" t="s">
        <v>102</v>
      </c>
      <c r="F22" s="445" t="e">
        <f>SUM(F16:F21)</f>
        <v>#DIV/0!</v>
      </c>
      <c r="G22" s="459"/>
      <c r="H22" s="446" t="str">
        <f t="shared" si="1"/>
        <v>Plafond respecté</v>
      </c>
      <c r="I22" s="460">
        <f>IF(G22&gt;1000000,1000000,(IF(G22&lt;H22,0,IF(ISBLANK(E22),F22*C22,F22*E22))))</f>
        <v>0</v>
      </c>
      <c r="J22" s="447"/>
      <c r="K22" s="461">
        <f>SUM(K16:K21)</f>
        <v>0</v>
      </c>
      <c r="L22" s="448" t="e">
        <f t="shared" si="4"/>
        <v>#DIV/0!</v>
      </c>
      <c r="M22" s="461">
        <f>SUM(M16:M21)</f>
        <v>0</v>
      </c>
      <c r="N22" s="448" t="e">
        <f t="shared" si="6"/>
        <v>#DIV/0!</v>
      </c>
      <c r="O22" s="462">
        <f>SUM(O16:O21)</f>
        <v>0</v>
      </c>
      <c r="P22" s="449" t="e">
        <f>O22/D22</f>
        <v>#DIV/0!</v>
      </c>
    </row>
    <row r="24" spans="2:16" ht="21" x14ac:dyDescent="0.35">
      <c r="B24" s="714" t="s">
        <v>103</v>
      </c>
      <c r="C24" s="714"/>
      <c r="D24" s="714"/>
      <c r="E24" s="714"/>
      <c r="F24" s="714"/>
      <c r="G24" s="714"/>
      <c r="H24" s="714"/>
      <c r="I24" s="714"/>
      <c r="J24" s="714"/>
    </row>
    <row r="25" spans="2:16" x14ac:dyDescent="0.25">
      <c r="B25" s="718" t="s">
        <v>104</v>
      </c>
      <c r="C25" s="720" t="s">
        <v>3</v>
      </c>
      <c r="D25" s="721"/>
      <c r="E25" s="720" t="s">
        <v>4</v>
      </c>
      <c r="F25" s="721"/>
      <c r="G25" s="720" t="s">
        <v>5</v>
      </c>
      <c r="H25" s="721"/>
      <c r="I25" s="720" t="s">
        <v>5</v>
      </c>
      <c r="J25" s="721"/>
    </row>
    <row r="26" spans="2:16" x14ac:dyDescent="0.25">
      <c r="B26" s="719"/>
      <c r="C26" s="450" t="s">
        <v>105</v>
      </c>
      <c r="D26" s="451" t="s">
        <v>106</v>
      </c>
      <c r="E26" s="450" t="s">
        <v>105</v>
      </c>
      <c r="F26" s="451" t="s">
        <v>106</v>
      </c>
      <c r="G26" s="450" t="s">
        <v>105</v>
      </c>
      <c r="H26" s="451" t="s">
        <v>106</v>
      </c>
      <c r="I26" s="450" t="s">
        <v>105</v>
      </c>
      <c r="J26" s="451" t="s">
        <v>106</v>
      </c>
    </row>
    <row r="27" spans="2:16" ht="30" x14ac:dyDescent="0.25">
      <c r="B27" s="452" t="s">
        <v>107</v>
      </c>
      <c r="C27" s="3"/>
      <c r="D27" s="453"/>
      <c r="E27" s="3"/>
      <c r="F27" s="453"/>
      <c r="G27" s="3"/>
      <c r="H27" s="453"/>
      <c r="I27" s="3"/>
      <c r="J27" s="453"/>
    </row>
    <row r="28" spans="2:16" ht="30" x14ac:dyDescent="0.25">
      <c r="B28" s="452" t="s">
        <v>108</v>
      </c>
      <c r="C28" s="3"/>
      <c r="D28" s="453"/>
      <c r="E28" s="3"/>
      <c r="F28" s="453"/>
      <c r="G28" s="3"/>
      <c r="H28" s="453"/>
      <c r="I28" s="3"/>
      <c r="J28" s="453"/>
    </row>
    <row r="29" spans="2:16" ht="30" x14ac:dyDescent="0.25">
      <c r="B29" s="452" t="s">
        <v>189</v>
      </c>
      <c r="C29" s="3"/>
      <c r="D29" s="453"/>
      <c r="E29" s="3"/>
      <c r="F29" s="453"/>
      <c r="G29" s="3"/>
      <c r="H29" s="453"/>
      <c r="I29" s="3"/>
      <c r="J29" s="453"/>
    </row>
    <row r="30" spans="2:16" ht="30" x14ac:dyDescent="0.25">
      <c r="B30" s="452" t="s">
        <v>109</v>
      </c>
      <c r="C30" s="3"/>
      <c r="D30" s="453"/>
      <c r="E30" s="3"/>
      <c r="F30" s="453"/>
      <c r="G30" s="3"/>
      <c r="H30" s="453"/>
      <c r="I30" s="3"/>
      <c r="J30" s="453"/>
    </row>
    <row r="31" spans="2:16" ht="45" x14ac:dyDescent="0.25">
      <c r="B31" s="452" t="s">
        <v>110</v>
      </c>
      <c r="C31" s="3"/>
      <c r="D31" s="453"/>
      <c r="E31" s="3"/>
      <c r="F31" s="453"/>
      <c r="G31" s="3"/>
      <c r="H31" s="453"/>
      <c r="I31" s="3"/>
      <c r="J31" s="453"/>
    </row>
    <row r="32" spans="2:16" ht="30" x14ac:dyDescent="0.25">
      <c r="B32" s="452" t="s">
        <v>101</v>
      </c>
      <c r="C32" s="3"/>
      <c r="D32" s="453"/>
      <c r="E32" s="3"/>
      <c r="F32" s="453"/>
      <c r="G32" s="3"/>
      <c r="H32" s="453"/>
      <c r="I32" s="3"/>
      <c r="J32" s="453"/>
    </row>
    <row r="33" spans="2:10" ht="60" x14ac:dyDescent="0.25">
      <c r="B33" s="452" t="s">
        <v>290</v>
      </c>
      <c r="C33" s="3"/>
      <c r="D33" s="453"/>
      <c r="E33" s="3"/>
      <c r="F33" s="453"/>
      <c r="G33" s="453"/>
      <c r="H33" s="453"/>
      <c r="I33" s="453"/>
      <c r="J33" s="453"/>
    </row>
    <row r="34" spans="2:10" ht="47.25" x14ac:dyDescent="0.25">
      <c r="B34" s="454" t="s">
        <v>111</v>
      </c>
      <c r="C34" s="13">
        <f>SUM(C27:C33)</f>
        <v>0</v>
      </c>
      <c r="D34" s="455"/>
      <c r="E34" s="13">
        <f>SUM(E27:E33)</f>
        <v>0</v>
      </c>
      <c r="F34" s="455"/>
      <c r="G34" s="13">
        <f>SUM(G27:G33)</f>
        <v>0</v>
      </c>
      <c r="H34" s="456">
        <f>SUM(H27:H33)</f>
        <v>0</v>
      </c>
      <c r="I34" s="13">
        <f>SUM(I27:I33)</f>
        <v>0</v>
      </c>
      <c r="J34" s="456"/>
    </row>
    <row r="37" spans="2:10" ht="21" x14ac:dyDescent="0.35">
      <c r="B37" s="714" t="s">
        <v>112</v>
      </c>
      <c r="C37" s="714"/>
      <c r="D37" s="714"/>
      <c r="E37" s="714"/>
      <c r="F37" s="714"/>
      <c r="G37" s="714"/>
      <c r="H37" s="714"/>
      <c r="I37" s="714"/>
      <c r="J37" s="714"/>
    </row>
    <row r="38" spans="2:10" ht="21" x14ac:dyDescent="0.25">
      <c r="B38" s="457" t="s">
        <v>3</v>
      </c>
      <c r="C38" s="713" t="s">
        <v>113</v>
      </c>
      <c r="D38" s="713" t="s">
        <v>114</v>
      </c>
      <c r="E38" s="450" t="s">
        <v>115</v>
      </c>
      <c r="F38" s="450" t="s">
        <v>116</v>
      </c>
      <c r="G38" s="713" t="s">
        <v>117</v>
      </c>
      <c r="H38" s="713" t="s">
        <v>118</v>
      </c>
      <c r="I38" s="713" t="s">
        <v>119</v>
      </c>
      <c r="J38" s="713" t="s">
        <v>120</v>
      </c>
    </row>
    <row r="39" spans="2:10" x14ac:dyDescent="0.25">
      <c r="B39" s="450" t="s">
        <v>121</v>
      </c>
      <c r="C39" s="713"/>
      <c r="D39" s="713"/>
      <c r="E39" s="450" t="s">
        <v>122</v>
      </c>
      <c r="F39" s="450" t="s">
        <v>122</v>
      </c>
      <c r="G39" s="713"/>
      <c r="H39" s="713"/>
      <c r="I39" s="713"/>
      <c r="J39" s="713"/>
    </row>
    <row r="40" spans="2:10" x14ac:dyDescent="0.25">
      <c r="B40" s="450" t="s">
        <v>43</v>
      </c>
      <c r="C40" s="319"/>
      <c r="D40" s="319"/>
      <c r="E40" s="319"/>
      <c r="F40" s="319"/>
      <c r="G40" s="319"/>
      <c r="H40" s="319"/>
      <c r="I40" s="319"/>
      <c r="J40" s="319"/>
    </row>
    <row r="41" spans="2:10" x14ac:dyDescent="0.25">
      <c r="B41" s="450" t="s">
        <v>44</v>
      </c>
      <c r="C41" s="319"/>
      <c r="D41" s="319"/>
      <c r="E41" s="319"/>
      <c r="F41" s="319"/>
      <c r="G41" s="319"/>
      <c r="H41" s="319"/>
      <c r="I41" s="319"/>
      <c r="J41" s="319"/>
    </row>
    <row r="42" spans="2:10" x14ac:dyDescent="0.25">
      <c r="B42" s="450" t="s">
        <v>123</v>
      </c>
      <c r="C42" s="319"/>
      <c r="D42" s="319"/>
      <c r="E42" s="319"/>
      <c r="F42" s="319"/>
      <c r="G42" s="319"/>
      <c r="H42" s="319"/>
      <c r="I42" s="319"/>
      <c r="J42" s="319"/>
    </row>
    <row r="43" spans="2:10" ht="30" x14ac:dyDescent="0.25">
      <c r="B43" s="450" t="s">
        <v>124</v>
      </c>
      <c r="C43" s="319"/>
      <c r="D43" s="319"/>
      <c r="E43" s="319"/>
      <c r="F43" s="319"/>
      <c r="G43" s="319"/>
      <c r="H43" s="319"/>
      <c r="I43" s="319"/>
      <c r="J43" s="319"/>
    </row>
    <row r="44" spans="2:10" x14ac:dyDescent="0.25">
      <c r="B44" s="450" t="s">
        <v>125</v>
      </c>
      <c r="C44" s="319"/>
      <c r="D44" s="319"/>
      <c r="E44" s="319"/>
      <c r="F44" s="319"/>
      <c r="G44" s="319"/>
      <c r="H44" s="319"/>
      <c r="I44" s="319"/>
      <c r="J44" s="319"/>
    </row>
    <row r="45" spans="2:10" ht="21" x14ac:dyDescent="0.25">
      <c r="B45" s="457" t="s">
        <v>4</v>
      </c>
      <c r="C45" s="713" t="s">
        <v>113</v>
      </c>
      <c r="D45" s="713" t="s">
        <v>114</v>
      </c>
      <c r="E45" s="450" t="s">
        <v>115</v>
      </c>
      <c r="F45" s="450" t="s">
        <v>116</v>
      </c>
      <c r="G45" s="713" t="s">
        <v>117</v>
      </c>
      <c r="H45" s="713" t="s">
        <v>118</v>
      </c>
      <c r="I45" s="713" t="s">
        <v>119</v>
      </c>
      <c r="J45" s="713" t="s">
        <v>120</v>
      </c>
    </row>
    <row r="46" spans="2:10" x14ac:dyDescent="0.25">
      <c r="B46" s="450" t="s">
        <v>121</v>
      </c>
      <c r="C46" s="713"/>
      <c r="D46" s="713"/>
      <c r="E46" s="450" t="s">
        <v>122</v>
      </c>
      <c r="F46" s="450" t="s">
        <v>122</v>
      </c>
      <c r="G46" s="713"/>
      <c r="H46" s="713"/>
      <c r="I46" s="713"/>
      <c r="J46" s="713"/>
    </row>
    <row r="47" spans="2:10" x14ac:dyDescent="0.25">
      <c r="B47" s="450" t="s">
        <v>43</v>
      </c>
      <c r="C47" s="319"/>
      <c r="D47" s="319"/>
      <c r="E47" s="319"/>
      <c r="F47" s="319"/>
      <c r="G47" s="319"/>
      <c r="H47" s="319"/>
      <c r="I47" s="319"/>
      <c r="J47" s="319"/>
    </row>
    <row r="48" spans="2:10" x14ac:dyDescent="0.25">
      <c r="B48" s="450" t="s">
        <v>44</v>
      </c>
      <c r="C48" s="319"/>
      <c r="D48" s="319"/>
      <c r="E48" s="319"/>
      <c r="F48" s="319"/>
      <c r="G48" s="319"/>
      <c r="H48" s="319"/>
      <c r="I48" s="319"/>
      <c r="J48" s="319"/>
    </row>
    <row r="49" spans="2:10" x14ac:dyDescent="0.25">
      <c r="B49" s="450" t="s">
        <v>123</v>
      </c>
      <c r="C49" s="319"/>
      <c r="D49" s="319"/>
      <c r="E49" s="319"/>
      <c r="F49" s="319"/>
      <c r="G49" s="319"/>
      <c r="H49" s="319"/>
      <c r="I49" s="319"/>
      <c r="J49" s="319"/>
    </row>
    <row r="50" spans="2:10" ht="30" x14ac:dyDescent="0.25">
      <c r="B50" s="450" t="s">
        <v>124</v>
      </c>
      <c r="C50" s="319"/>
      <c r="D50" s="319"/>
      <c r="E50" s="319"/>
      <c r="F50" s="319"/>
      <c r="G50" s="319"/>
      <c r="H50" s="319"/>
      <c r="I50" s="319"/>
      <c r="J50" s="319"/>
    </row>
    <row r="51" spans="2:10" x14ac:dyDescent="0.25">
      <c r="B51" s="450" t="s">
        <v>125</v>
      </c>
      <c r="C51" s="319"/>
      <c r="D51" s="319"/>
      <c r="E51" s="319"/>
      <c r="F51" s="319"/>
      <c r="G51" s="319"/>
      <c r="H51" s="319"/>
      <c r="I51" s="319"/>
      <c r="J51" s="319"/>
    </row>
    <row r="52" spans="2:10" ht="21" x14ac:dyDescent="0.25">
      <c r="B52" s="457" t="s">
        <v>5</v>
      </c>
      <c r="C52" s="713" t="s">
        <v>113</v>
      </c>
      <c r="D52" s="713" t="s">
        <v>114</v>
      </c>
      <c r="E52" s="450" t="s">
        <v>115</v>
      </c>
      <c r="F52" s="450" t="s">
        <v>116</v>
      </c>
      <c r="G52" s="713" t="s">
        <v>117</v>
      </c>
      <c r="H52" s="713" t="s">
        <v>118</v>
      </c>
      <c r="I52" s="713" t="s">
        <v>119</v>
      </c>
      <c r="J52" s="713" t="s">
        <v>120</v>
      </c>
    </row>
    <row r="53" spans="2:10" x14ac:dyDescent="0.25">
      <c r="B53" s="450" t="s">
        <v>121</v>
      </c>
      <c r="C53" s="713"/>
      <c r="D53" s="713"/>
      <c r="E53" s="450" t="s">
        <v>122</v>
      </c>
      <c r="F53" s="450" t="s">
        <v>122</v>
      </c>
      <c r="G53" s="713"/>
      <c r="H53" s="713"/>
      <c r="I53" s="713"/>
      <c r="J53" s="713"/>
    </row>
    <row r="54" spans="2:10" x14ac:dyDescent="0.25">
      <c r="B54" s="450" t="s">
        <v>43</v>
      </c>
      <c r="C54" s="319"/>
      <c r="D54" s="319"/>
      <c r="E54" s="319"/>
      <c r="F54" s="319"/>
      <c r="G54" s="319"/>
      <c r="H54" s="319"/>
      <c r="I54" s="319"/>
      <c r="J54" s="319"/>
    </row>
    <row r="55" spans="2:10" x14ac:dyDescent="0.25">
      <c r="B55" s="450" t="s">
        <v>44</v>
      </c>
      <c r="C55" s="319"/>
      <c r="D55" s="319"/>
      <c r="E55" s="319"/>
      <c r="F55" s="319"/>
      <c r="G55" s="319"/>
      <c r="H55" s="319"/>
      <c r="I55" s="319"/>
      <c r="J55" s="319"/>
    </row>
    <row r="56" spans="2:10" x14ac:dyDescent="0.25">
      <c r="B56" s="450" t="s">
        <v>123</v>
      </c>
      <c r="C56" s="319"/>
      <c r="D56" s="319"/>
      <c r="E56" s="319"/>
      <c r="F56" s="319"/>
      <c r="G56" s="319"/>
      <c r="H56" s="319"/>
      <c r="I56" s="319"/>
      <c r="J56" s="319"/>
    </row>
    <row r="57" spans="2:10" ht="30" x14ac:dyDescent="0.25">
      <c r="B57" s="450" t="s">
        <v>124</v>
      </c>
      <c r="C57" s="319"/>
      <c r="D57" s="319"/>
      <c r="E57" s="319"/>
      <c r="F57" s="319"/>
      <c r="G57" s="319"/>
      <c r="H57" s="319"/>
      <c r="I57" s="319"/>
      <c r="J57" s="319"/>
    </row>
    <row r="58" spans="2:10" x14ac:dyDescent="0.25">
      <c r="B58" s="450" t="s">
        <v>125</v>
      </c>
      <c r="C58" s="319"/>
      <c r="D58" s="319"/>
      <c r="E58" s="319"/>
      <c r="F58" s="319"/>
      <c r="G58" s="319"/>
      <c r="H58" s="319"/>
      <c r="I58" s="319"/>
      <c r="J58" s="319"/>
    </row>
    <row r="59" spans="2:10" ht="21" x14ac:dyDescent="0.25">
      <c r="B59" s="457" t="s">
        <v>12</v>
      </c>
      <c r="C59" s="713" t="s">
        <v>113</v>
      </c>
      <c r="D59" s="713" t="s">
        <v>114</v>
      </c>
      <c r="E59" s="450" t="s">
        <v>115</v>
      </c>
      <c r="F59" s="450" t="s">
        <v>116</v>
      </c>
      <c r="G59" s="713" t="s">
        <v>117</v>
      </c>
      <c r="H59" s="713" t="s">
        <v>118</v>
      </c>
      <c r="I59" s="713" t="s">
        <v>119</v>
      </c>
      <c r="J59" s="713" t="s">
        <v>120</v>
      </c>
    </row>
    <row r="60" spans="2:10" x14ac:dyDescent="0.25">
      <c r="B60" s="450" t="s">
        <v>121</v>
      </c>
      <c r="C60" s="713"/>
      <c r="D60" s="713"/>
      <c r="E60" s="450" t="s">
        <v>122</v>
      </c>
      <c r="F60" s="450" t="s">
        <v>122</v>
      </c>
      <c r="G60" s="713"/>
      <c r="H60" s="713"/>
      <c r="I60" s="713"/>
      <c r="J60" s="713"/>
    </row>
    <row r="61" spans="2:10" x14ac:dyDescent="0.25">
      <c r="B61" s="450" t="s">
        <v>43</v>
      </c>
      <c r="C61" s="319"/>
      <c r="D61" s="319"/>
      <c r="E61" s="319"/>
      <c r="F61" s="319"/>
      <c r="G61" s="319"/>
      <c r="H61" s="319"/>
      <c r="I61" s="319"/>
      <c r="J61" s="319"/>
    </row>
    <row r="62" spans="2:10" x14ac:dyDescent="0.25">
      <c r="B62" s="450" t="s">
        <v>44</v>
      </c>
      <c r="C62" s="319"/>
      <c r="D62" s="319"/>
      <c r="E62" s="319"/>
      <c r="F62" s="319"/>
      <c r="G62" s="319"/>
      <c r="H62" s="319"/>
      <c r="I62" s="319"/>
      <c r="J62" s="319"/>
    </row>
    <row r="63" spans="2:10" x14ac:dyDescent="0.25">
      <c r="B63" s="450" t="s">
        <v>123</v>
      </c>
      <c r="C63" s="319"/>
      <c r="D63" s="319"/>
      <c r="E63" s="319"/>
      <c r="F63" s="319"/>
      <c r="G63" s="319"/>
      <c r="H63" s="319"/>
      <c r="I63" s="319"/>
      <c r="J63" s="319"/>
    </row>
    <row r="64" spans="2:10" ht="30" x14ac:dyDescent="0.25">
      <c r="B64" s="450" t="s">
        <v>124</v>
      </c>
      <c r="C64" s="319"/>
      <c r="D64" s="319"/>
      <c r="E64" s="319"/>
      <c r="F64" s="319"/>
      <c r="G64" s="319"/>
      <c r="H64" s="319"/>
      <c r="I64" s="319"/>
      <c r="J64" s="319"/>
    </row>
    <row r="65" spans="2:10" x14ac:dyDescent="0.25">
      <c r="B65" s="450" t="s">
        <v>125</v>
      </c>
      <c r="C65" s="319"/>
      <c r="D65" s="319"/>
      <c r="E65" s="319"/>
      <c r="F65" s="319"/>
      <c r="G65" s="319"/>
      <c r="H65" s="319"/>
      <c r="I65" s="319"/>
      <c r="J65" s="319"/>
    </row>
  </sheetData>
  <sheetProtection algorithmName="SHA-512" hashValue="GFe23lMuRAEzUOEFUH2OOlpP2l9nseF01VE19gxSfuMj6CRAfm8mHpTSMxYlO8MIrCV9PCpHGCWRNN6iuTkJwA==" saltValue="KJFeaxGat7xMJWSA8Si1VQ==" spinCount="100000" sheet="1" objects="1" scenarios="1"/>
  <mergeCells count="44">
    <mergeCell ref="A1:D1"/>
    <mergeCell ref="B8:C8"/>
    <mergeCell ref="B9:C9"/>
    <mergeCell ref="B10:C10"/>
    <mergeCell ref="B11:C11"/>
    <mergeCell ref="B3:C3"/>
    <mergeCell ref="B4:C4"/>
    <mergeCell ref="B5:C5"/>
    <mergeCell ref="B6:C6"/>
    <mergeCell ref="B7:C7"/>
    <mergeCell ref="B2:Q2"/>
    <mergeCell ref="B16:B18"/>
    <mergeCell ref="B19:B21"/>
    <mergeCell ref="B24:J24"/>
    <mergeCell ref="B25:B26"/>
    <mergeCell ref="C25:D25"/>
    <mergeCell ref="E25:F25"/>
    <mergeCell ref="G25:H25"/>
    <mergeCell ref="I25:J25"/>
    <mergeCell ref="G45:G46"/>
    <mergeCell ref="H45:H46"/>
    <mergeCell ref="I45:I46"/>
    <mergeCell ref="J45:J46"/>
    <mergeCell ref="B37:J37"/>
    <mergeCell ref="C38:C39"/>
    <mergeCell ref="D38:D39"/>
    <mergeCell ref="G38:G39"/>
    <mergeCell ref="H38:H39"/>
    <mergeCell ref="I38:I39"/>
    <mergeCell ref="J38:J39"/>
    <mergeCell ref="C45:C46"/>
    <mergeCell ref="D45:D46"/>
    <mergeCell ref="J59:J60"/>
    <mergeCell ref="C52:C53"/>
    <mergeCell ref="D52:D53"/>
    <mergeCell ref="G52:G53"/>
    <mergeCell ref="H52:H53"/>
    <mergeCell ref="I52:I53"/>
    <mergeCell ref="J52:J53"/>
    <mergeCell ref="C59:C60"/>
    <mergeCell ref="D59:D60"/>
    <mergeCell ref="G59:G60"/>
    <mergeCell ref="H59:H60"/>
    <mergeCell ref="I59:I60"/>
  </mergeCells>
  <dataValidations disablePrompts="1" count="1">
    <dataValidation type="list" allowBlank="1" showInputMessage="1" showErrorMessage="1" promptTitle="Sélectionnez une sous-opération " prompt="Cliquez sur le menu déroulant" sqref="C16:C21" xr:uid="{CAB1A0DD-4C3A-425C-983F-A5C43F44E261}">
      <formula1>"Projets groupes opérationnels , Création groupes opérationnels , Diffusion projet"</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7357E747BFB2E4DA380446919F76CDB" ma:contentTypeVersion="10" ma:contentTypeDescription="Crée un document." ma:contentTypeScope="" ma:versionID="38da733a69d1e9431bc8435fad675fd1">
  <xsd:schema xmlns:xsd="http://www.w3.org/2001/XMLSchema" xmlns:xs="http://www.w3.org/2001/XMLSchema" xmlns:p="http://schemas.microsoft.com/office/2006/metadata/properties" xmlns:ns2="c80acd3a-c0df-4864-af93-fdcf58af2474" targetNamespace="http://schemas.microsoft.com/office/2006/metadata/properties" ma:root="true" ma:fieldsID="b15535ef2fc3e696c6b61a30fe6cba57" ns2:_="">
    <xsd:import namespace="c80acd3a-c0df-4864-af93-fdcf58af24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0acd3a-c0df-4864-af93-fdcf58af24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af297d61-6b73-4add-a49b-ddac39665e19"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80acd3a-c0df-4864-af93-fdcf58af247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B39B19E-8A1E-40C0-8A78-311C15F81727}"/>
</file>

<file path=customXml/itemProps2.xml><?xml version="1.0" encoding="utf-8"?>
<ds:datastoreItem xmlns:ds="http://schemas.openxmlformats.org/officeDocument/2006/customXml" ds:itemID="{D15C2F93-ACD4-4893-BB2C-5577DBC0946A}">
  <ds:schemaRefs>
    <ds:schemaRef ds:uri="http://schemas.microsoft.com/sharepoint/v3/contenttype/forms"/>
  </ds:schemaRefs>
</ds:datastoreItem>
</file>

<file path=customXml/itemProps3.xml><?xml version="1.0" encoding="utf-8"?>
<ds:datastoreItem xmlns:ds="http://schemas.openxmlformats.org/officeDocument/2006/customXml" ds:itemID="{CFC89EB7-497D-4EF4-A2C5-254D24C34B6B}">
  <ds:schemaRefs>
    <ds:schemaRef ds:uri="http://schemas.microsoft.com/office/2006/metadata/properties"/>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purl.org/dc/dcmitype/"/>
    <ds:schemaRef ds:uri="http://purl.org/dc/elements/1.1/"/>
    <ds:schemaRef ds:uri="bd110fdb-39a3-4ca9-8f6d-23216eadf508"/>
    <ds:schemaRef ds:uri="159e4e51-8c31-4592-99ed-7c713fc4940f"/>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11</vt:i4>
      </vt:variant>
    </vt:vector>
  </HeadingPairs>
  <TitlesOfParts>
    <vt:vector size="11" baseType="lpstr">
      <vt:lpstr>Notice</vt:lpstr>
      <vt:lpstr>0-Presentation poste-sous-op</vt:lpstr>
      <vt:lpstr>A- Ressources prévisionnelles</vt:lpstr>
      <vt:lpstr>1.1 Frais personnel</vt:lpstr>
      <vt:lpstr> 1.2 Prestation &amp; achat</vt:lpstr>
      <vt:lpstr>1.3 Déplacement hébergement</vt:lpstr>
      <vt:lpstr>1.4  Contribution en nature</vt:lpstr>
      <vt:lpstr>1.5 Coûts participation agricu</vt:lpstr>
      <vt:lpstr>1.6 Amortissements</vt:lpstr>
      <vt:lpstr>Syn dep bénéficiare</vt:lpstr>
      <vt:lpstr>Syn dep instructeur</vt:lpstr>
    </vt:vector>
  </TitlesOfParts>
  <Manager/>
  <Company>Region Limousin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Roselyne VINGLASSALON</dc:creator>
  <cp:keywords/>
  <dc:description/>
  <cp:lastModifiedBy>Marion BECMONT</cp:lastModifiedBy>
  <cp:revision/>
  <dcterms:created xsi:type="dcterms:W3CDTF">2017-03-07T14:42:16Z</dcterms:created>
  <dcterms:modified xsi:type="dcterms:W3CDTF">2025-03-24T13:21:16Z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0x010100F7357E747BFB2E4DA380446919F76CDB</vt:lpwstr>
  </property>
  <property fmtid="{D5CDD505-2E9C-101B-9397-08002B2CF9AE}" pid="3" name="MediaServiceImageTags">
    <vt:lpwstr/>
  </property>
</Properties>
</file>